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BA57CFD1-3A1A-4C74-A22E-9EFC21F675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32" i="1" l="1"/>
  <c r="T53" i="1"/>
  <c r="T72" i="1"/>
  <c r="V82" i="1"/>
  <c r="U82" i="1"/>
  <c r="T82" i="1"/>
  <c r="V90" i="1"/>
  <c r="U90" i="1"/>
  <c r="T90" i="1"/>
  <c r="S90" i="1"/>
  <c r="S97" i="1"/>
  <c r="S111" i="1"/>
  <c r="S119" i="1"/>
  <c r="S130" i="1"/>
  <c r="R130" i="1"/>
  <c r="V130" i="1"/>
  <c r="U130" i="1"/>
  <c r="T130" i="1"/>
  <c r="V129" i="1"/>
  <c r="V128" i="1"/>
  <c r="V127" i="1"/>
  <c r="T129" i="1"/>
  <c r="T128" i="1"/>
  <c r="T127" i="1"/>
  <c r="T126" i="1"/>
  <c r="T125" i="1"/>
  <c r="T124" i="1"/>
  <c r="T123" i="1"/>
  <c r="T118" i="1"/>
  <c r="T117" i="1"/>
  <c r="T116" i="1"/>
  <c r="T115" i="1"/>
  <c r="T114" i="1"/>
  <c r="T110" i="1"/>
  <c r="T109" i="1"/>
  <c r="T108" i="1"/>
  <c r="T107" i="1"/>
  <c r="T106" i="1"/>
  <c r="T105" i="1"/>
  <c r="T100" i="1"/>
  <c r="T96" i="1"/>
  <c r="T95" i="1"/>
  <c r="T94" i="1"/>
  <c r="T89" i="1"/>
  <c r="T88" i="1"/>
  <c r="T87" i="1"/>
  <c r="T86" i="1"/>
  <c r="T85" i="1"/>
  <c r="T81" i="1"/>
  <c r="T80" i="1"/>
  <c r="T79" i="1"/>
  <c r="T78" i="1"/>
  <c r="T77" i="1"/>
  <c r="T76" i="1"/>
  <c r="S82" i="1"/>
  <c r="S69" i="1"/>
  <c r="T68" i="1"/>
  <c r="T67" i="1"/>
  <c r="T66" i="1"/>
  <c r="T65" i="1"/>
  <c r="T64" i="1"/>
  <c r="T63" i="1"/>
  <c r="T62" i="1"/>
  <c r="T61" i="1"/>
  <c r="T60" i="1"/>
  <c r="T59" i="1"/>
  <c r="T58" i="1"/>
  <c r="T57" i="1"/>
  <c r="T52" i="1"/>
  <c r="T51" i="1"/>
  <c r="T50" i="1"/>
  <c r="T49" i="1"/>
  <c r="T48" i="1"/>
  <c r="T47" i="1"/>
  <c r="S53" i="1"/>
  <c r="V52" i="1"/>
  <c r="U53" i="1"/>
  <c r="V43" i="1"/>
  <c r="V44" i="1" s="1"/>
  <c r="U44" i="1"/>
  <c r="T44" i="1"/>
  <c r="S44" i="1"/>
  <c r="R44" i="1"/>
  <c r="T43" i="1"/>
  <c r="T42" i="1"/>
  <c r="T41" i="1"/>
  <c r="T40" i="1"/>
  <c r="T39" i="1"/>
  <c r="T38" i="1"/>
  <c r="T37" i="1"/>
  <c r="T36" i="1"/>
  <c r="T35" i="1"/>
  <c r="T34" i="1"/>
  <c r="T30" i="1"/>
  <c r="T29" i="1"/>
  <c r="T28" i="1"/>
  <c r="T27" i="1"/>
  <c r="T23" i="1"/>
  <c r="T22" i="1"/>
  <c r="T21" i="1"/>
  <c r="T20" i="1"/>
  <c r="T19" i="1"/>
  <c r="S16" i="1"/>
  <c r="T15" i="1"/>
  <c r="T14" i="1"/>
  <c r="T13" i="1"/>
  <c r="T12" i="1"/>
  <c r="T11" i="1"/>
  <c r="T10" i="1"/>
  <c r="T9" i="1"/>
  <c r="T8" i="1"/>
  <c r="T7" i="1"/>
  <c r="T5" i="1"/>
  <c r="T6" i="1"/>
  <c r="R69" i="1" l="1"/>
  <c r="Q69" i="1"/>
  <c r="R82" i="1" l="1"/>
  <c r="Q82" i="1"/>
  <c r="R16" i="1" l="1"/>
  <c r="Q16" i="1"/>
  <c r="P16" i="1"/>
  <c r="O16" i="1"/>
  <c r="N16" i="1"/>
  <c r="M16" i="1"/>
  <c r="L16" i="1"/>
  <c r="K16" i="1"/>
  <c r="J16" i="1"/>
  <c r="I16" i="1"/>
  <c r="R119" i="1"/>
  <c r="Q130" i="1"/>
  <c r="V126" i="1"/>
  <c r="Q44" i="1"/>
  <c r="R132" i="1" l="1"/>
  <c r="Q119" i="1"/>
  <c r="Q132" i="1" s="1"/>
  <c r="U119" i="1"/>
  <c r="V118" i="1"/>
  <c r="C16" i="1"/>
  <c r="D16" i="1"/>
  <c r="E16" i="1"/>
  <c r="F16" i="1"/>
  <c r="G16" i="1"/>
  <c r="H16" i="1"/>
  <c r="C24" i="1"/>
  <c r="D24" i="1"/>
  <c r="E24" i="1"/>
  <c r="F24" i="1"/>
  <c r="G24" i="1"/>
  <c r="H24" i="1"/>
  <c r="C31" i="1"/>
  <c r="D31" i="1"/>
  <c r="E31" i="1"/>
  <c r="F31" i="1"/>
  <c r="G31" i="1"/>
  <c r="H31" i="1"/>
  <c r="C44" i="1"/>
  <c r="D44" i="1"/>
  <c r="E44" i="1"/>
  <c r="F44" i="1"/>
  <c r="G44" i="1"/>
  <c r="H44" i="1"/>
  <c r="C53" i="1"/>
  <c r="D53" i="1"/>
  <c r="E53" i="1"/>
  <c r="F53" i="1"/>
  <c r="G53" i="1"/>
  <c r="H53" i="1"/>
  <c r="C69" i="1"/>
  <c r="D69" i="1"/>
  <c r="E69" i="1"/>
  <c r="F69" i="1"/>
  <c r="G69" i="1"/>
  <c r="H69" i="1"/>
  <c r="C82" i="1"/>
  <c r="D82" i="1"/>
  <c r="E82" i="1"/>
  <c r="F82" i="1"/>
  <c r="G82" i="1"/>
  <c r="H82" i="1"/>
  <c r="C90" i="1"/>
  <c r="D90" i="1"/>
  <c r="E90" i="1"/>
  <c r="F90" i="1"/>
  <c r="G90" i="1"/>
  <c r="H90" i="1"/>
  <c r="C97" i="1"/>
  <c r="D97" i="1"/>
  <c r="E97" i="1"/>
  <c r="F97" i="1"/>
  <c r="G97" i="1"/>
  <c r="H97" i="1"/>
  <c r="C111" i="1"/>
  <c r="D111" i="1"/>
  <c r="E111" i="1"/>
  <c r="F111" i="1"/>
  <c r="G111" i="1"/>
  <c r="H111" i="1"/>
  <c r="B131" i="1"/>
  <c r="B130" i="1"/>
  <c r="B126" i="1"/>
  <c r="B125" i="1"/>
  <c r="B124" i="1"/>
  <c r="B123" i="1"/>
  <c r="B119" i="1"/>
  <c r="B117" i="1"/>
  <c r="B116" i="1"/>
  <c r="B115" i="1"/>
  <c r="B114" i="1"/>
  <c r="B113" i="1"/>
  <c r="B112" i="1"/>
  <c r="B110" i="1"/>
  <c r="B109" i="1"/>
  <c r="B108" i="1"/>
  <c r="B107" i="1"/>
  <c r="B106" i="1"/>
  <c r="B105" i="1"/>
  <c r="B100" i="1"/>
  <c r="B96" i="1"/>
  <c r="B95" i="1"/>
  <c r="B94" i="1"/>
  <c r="B89" i="1"/>
  <c r="B88" i="1"/>
  <c r="B87" i="1"/>
  <c r="B86" i="1"/>
  <c r="B85" i="1"/>
  <c r="B81" i="1"/>
  <c r="B80" i="1"/>
  <c r="B79" i="1"/>
  <c r="B78" i="1"/>
  <c r="B77" i="1"/>
  <c r="B76" i="1"/>
  <c r="B72" i="1"/>
  <c r="B68" i="1"/>
  <c r="B67" i="1"/>
  <c r="B66" i="1"/>
  <c r="B65" i="1"/>
  <c r="B64" i="1"/>
  <c r="B63" i="1"/>
  <c r="B62" i="1"/>
  <c r="B61" i="1"/>
  <c r="B60" i="1"/>
  <c r="B59" i="1"/>
  <c r="B58" i="1"/>
  <c r="B57" i="1"/>
  <c r="B51" i="1"/>
  <c r="B50" i="1"/>
  <c r="B49" i="1"/>
  <c r="B48" i="1"/>
  <c r="B47" i="1"/>
  <c r="B42" i="1"/>
  <c r="B41" i="1"/>
  <c r="B40" i="1"/>
  <c r="B39" i="1"/>
  <c r="B38" i="1"/>
  <c r="B37" i="1"/>
  <c r="B36" i="1"/>
  <c r="B35" i="1"/>
  <c r="B34" i="1"/>
  <c r="B30" i="1"/>
  <c r="B29" i="1"/>
  <c r="B28" i="1"/>
  <c r="B27" i="1"/>
  <c r="B23" i="1"/>
  <c r="B22" i="1"/>
  <c r="B21" i="1"/>
  <c r="B20" i="1"/>
  <c r="B19" i="1"/>
  <c r="B15" i="1"/>
  <c r="B14" i="1"/>
  <c r="B13" i="1"/>
  <c r="B12" i="1"/>
  <c r="B11" i="1"/>
  <c r="B10" i="1"/>
  <c r="B9" i="1"/>
  <c r="B8" i="1"/>
  <c r="B7" i="1"/>
  <c r="B6" i="1"/>
  <c r="B5" i="1"/>
  <c r="V117" i="1"/>
  <c r="P119" i="1"/>
  <c r="V124" i="1"/>
  <c r="P130" i="1"/>
  <c r="O130" i="1"/>
  <c r="P97" i="1"/>
  <c r="V67" i="1"/>
  <c r="V115" i="1"/>
  <c r="O119" i="1"/>
  <c r="U97" i="1"/>
  <c r="P111" i="1"/>
  <c r="P82" i="1"/>
  <c r="P69" i="1"/>
  <c r="P44" i="1"/>
  <c r="O69" i="1"/>
  <c r="V65" i="1"/>
  <c r="O82" i="1"/>
  <c r="O111" i="1"/>
  <c r="V114" i="1"/>
  <c r="O44" i="1"/>
  <c r="U111" i="1"/>
  <c r="V110" i="1"/>
  <c r="N111" i="1"/>
  <c r="V108" i="1"/>
  <c r="V58" i="1"/>
  <c r="N44" i="1"/>
  <c r="V41" i="1"/>
  <c r="N69" i="1"/>
  <c r="U69" i="1"/>
  <c r="V15" i="1"/>
  <c r="N97" i="1"/>
  <c r="N90" i="1"/>
  <c r="N82" i="1"/>
  <c r="N53" i="1"/>
  <c r="N31" i="1"/>
  <c r="N24" i="1"/>
  <c r="U16" i="1"/>
  <c r="V6" i="1"/>
  <c r="V7" i="1"/>
  <c r="V8" i="1"/>
  <c r="V9" i="1"/>
  <c r="V10" i="1"/>
  <c r="V11" i="1"/>
  <c r="V12" i="1"/>
  <c r="V13" i="1"/>
  <c r="V14" i="1"/>
  <c r="V19" i="1"/>
  <c r="V20" i="1"/>
  <c r="V21" i="1"/>
  <c r="V22" i="1"/>
  <c r="V23" i="1"/>
  <c r="I24" i="1"/>
  <c r="J24" i="1"/>
  <c r="K24" i="1"/>
  <c r="L24" i="1"/>
  <c r="M24" i="1"/>
  <c r="U24" i="1"/>
  <c r="V27" i="1"/>
  <c r="V28" i="1"/>
  <c r="V29" i="1"/>
  <c r="V30" i="1"/>
  <c r="I31" i="1"/>
  <c r="J31" i="1"/>
  <c r="K31" i="1"/>
  <c r="L31" i="1"/>
  <c r="M31" i="1"/>
  <c r="U31" i="1"/>
  <c r="V35" i="1"/>
  <c r="V36" i="1"/>
  <c r="V37" i="1"/>
  <c r="V38" i="1"/>
  <c r="V39" i="1"/>
  <c r="V40" i="1"/>
  <c r="I44" i="1"/>
  <c r="J44" i="1"/>
  <c r="K44" i="1"/>
  <c r="L44" i="1"/>
  <c r="M44" i="1"/>
  <c r="V47" i="1"/>
  <c r="V48" i="1"/>
  <c r="V49" i="1"/>
  <c r="V50" i="1"/>
  <c r="V51" i="1"/>
  <c r="I53" i="1"/>
  <c r="J53" i="1"/>
  <c r="K53" i="1"/>
  <c r="L53" i="1"/>
  <c r="M53" i="1"/>
  <c r="V60" i="1"/>
  <c r="V61" i="1"/>
  <c r="V62" i="1"/>
  <c r="V63" i="1"/>
  <c r="V64" i="1"/>
  <c r="V66" i="1"/>
  <c r="I69" i="1"/>
  <c r="J69" i="1"/>
  <c r="K69" i="1"/>
  <c r="L69" i="1"/>
  <c r="M69" i="1"/>
  <c r="V72" i="1"/>
  <c r="V76" i="1"/>
  <c r="V78" i="1"/>
  <c r="V79" i="1"/>
  <c r="V80" i="1"/>
  <c r="I82" i="1"/>
  <c r="J82" i="1"/>
  <c r="K82" i="1"/>
  <c r="L82" i="1"/>
  <c r="M82" i="1"/>
  <c r="V85" i="1"/>
  <c r="V86" i="1"/>
  <c r="V87" i="1"/>
  <c r="V88" i="1"/>
  <c r="V89" i="1"/>
  <c r="I90" i="1"/>
  <c r="J90" i="1"/>
  <c r="K90" i="1"/>
  <c r="L90" i="1"/>
  <c r="M90" i="1"/>
  <c r="V95" i="1"/>
  <c r="I97" i="1"/>
  <c r="J97" i="1"/>
  <c r="K97" i="1"/>
  <c r="L97" i="1"/>
  <c r="M97" i="1"/>
  <c r="V100" i="1"/>
  <c r="V106" i="1"/>
  <c r="V107" i="1"/>
  <c r="I111" i="1"/>
  <c r="J111" i="1"/>
  <c r="K111" i="1"/>
  <c r="L111" i="1"/>
  <c r="M111" i="1"/>
  <c r="V109" i="1"/>
  <c r="V53" i="1" l="1"/>
  <c r="V42" i="1"/>
  <c r="D132" i="1"/>
  <c r="V59" i="1"/>
  <c r="T69" i="1"/>
  <c r="E132" i="1"/>
  <c r="I132" i="1"/>
  <c r="C132" i="1"/>
  <c r="B16" i="1"/>
  <c r="M132" i="1"/>
  <c r="L132" i="1"/>
  <c r="O132" i="1"/>
  <c r="H132" i="1"/>
  <c r="K132" i="1"/>
  <c r="V5" i="1"/>
  <c r="V16" i="1" s="1"/>
  <c r="T16" i="1"/>
  <c r="N132" i="1"/>
  <c r="P132" i="1"/>
  <c r="G132" i="1"/>
  <c r="J132" i="1"/>
  <c r="F132" i="1"/>
  <c r="U132" i="1"/>
  <c r="B111" i="1"/>
  <c r="T119" i="1"/>
  <c r="B97" i="1"/>
  <c r="B90" i="1"/>
  <c r="B24" i="1"/>
  <c r="B82" i="1"/>
  <c r="B69" i="1"/>
  <c r="B53" i="1"/>
  <c r="B44" i="1"/>
  <c r="B31" i="1"/>
  <c r="T97" i="1"/>
  <c r="V97" i="1" s="1"/>
  <c r="V125" i="1"/>
  <c r="V34" i="1"/>
  <c r="V96" i="1"/>
  <c r="V116" i="1"/>
  <c r="V119" i="1" s="1"/>
  <c r="V123" i="1"/>
  <c r="V81" i="1"/>
  <c r="T31" i="1"/>
  <c r="T24" i="1"/>
  <c r="V57" i="1"/>
  <c r="V69" i="1" s="1"/>
  <c r="T111" i="1"/>
  <c r="V31" i="1"/>
  <c r="V24" i="1"/>
  <c r="V105" i="1"/>
  <c r="V111" i="1" s="1"/>
  <c r="V94" i="1"/>
  <c r="B132" i="1" l="1"/>
  <c r="T132" i="1"/>
  <c r="V132" i="1"/>
</calcChain>
</file>

<file path=xl/sharedStrings.xml><?xml version="1.0" encoding="utf-8"?>
<sst xmlns="http://schemas.openxmlformats.org/spreadsheetml/2006/main" count="115" uniqueCount="98">
  <si>
    <t>Total</t>
  </si>
  <si>
    <t>Handicapped Improvements</t>
  </si>
  <si>
    <t>Tarzana Library</t>
  </si>
  <si>
    <t xml:space="preserve">SOCES </t>
  </si>
  <si>
    <t>Garden Project 5th Grade</t>
  </si>
  <si>
    <t>Tarzana El</t>
  </si>
  <si>
    <t>Young Reader Program</t>
  </si>
  <si>
    <t>Misc administrative supplies</t>
  </si>
  <si>
    <t>Childrens Books</t>
  </si>
  <si>
    <t>Roof</t>
  </si>
  <si>
    <t>Neighborhood Watch Signs</t>
  </si>
  <si>
    <t>DVD's</t>
  </si>
  <si>
    <t>Equipment/book carts</t>
  </si>
  <si>
    <t>Replacement Windows</t>
  </si>
  <si>
    <t>General</t>
  </si>
  <si>
    <t>Copier</t>
  </si>
  <si>
    <t>Wilbur School</t>
  </si>
  <si>
    <t>Tarzana Welcome Sign</t>
  </si>
  <si>
    <t>Shelves</t>
  </si>
  <si>
    <t>Tarzana Rec Center</t>
  </si>
  <si>
    <t>Trophies &amp; Uniforms</t>
  </si>
  <si>
    <t xml:space="preserve">Vanalden El </t>
  </si>
  <si>
    <t>Art Project</t>
  </si>
  <si>
    <t>Entertainment Center</t>
  </si>
  <si>
    <t>Subtotal</t>
  </si>
  <si>
    <t>Benches</t>
  </si>
  <si>
    <t>LAFD #93</t>
  </si>
  <si>
    <t>Computer &amp; Cameras</t>
  </si>
  <si>
    <t>Musical Instruments</t>
  </si>
  <si>
    <t>Music cabinets</t>
  </si>
  <si>
    <t>Projects by Organization</t>
  </si>
  <si>
    <t>Tarzana Community Center</t>
  </si>
  <si>
    <t>Subtotal paid to date</t>
  </si>
  <si>
    <t>Approved- not yet paid</t>
  </si>
  <si>
    <t>Paid in Fiscal Year Ending June 30</t>
  </si>
  <si>
    <t>Sound System</t>
  </si>
  <si>
    <t>Drapes</t>
  </si>
  <si>
    <t>Landscaping</t>
  </si>
  <si>
    <t>LAPD-West Valley</t>
  </si>
  <si>
    <t>Digital Cameras</t>
  </si>
  <si>
    <t>Portola Middle</t>
  </si>
  <si>
    <t>Nestle Ave School</t>
  </si>
  <si>
    <t>Counselor 2007/8 School Year</t>
  </si>
  <si>
    <t>UV Window Film</t>
  </si>
  <si>
    <t>Table/CD Cases</t>
  </si>
  <si>
    <t>Carnival Games</t>
  </si>
  <si>
    <t>Marquee</t>
  </si>
  <si>
    <t>Smart Music Program</t>
  </si>
  <si>
    <t>Security Cases</t>
  </si>
  <si>
    <t>Laminating Machine</t>
  </si>
  <si>
    <t>Median- Design</t>
  </si>
  <si>
    <t>SLO Bike</t>
  </si>
  <si>
    <t>Benches for Safe Zone</t>
  </si>
  <si>
    <t>NPG Emergency Prep. Container</t>
  </si>
  <si>
    <t>Million Trees LA</t>
  </si>
  <si>
    <t>Computers</t>
  </si>
  <si>
    <t>NPG Gym Equipment</t>
  </si>
  <si>
    <t>Benches (3/11)</t>
  </si>
  <si>
    <t>Million Trees LA (3/11)</t>
  </si>
  <si>
    <t>Public Works Projects (3/11)</t>
  </si>
  <si>
    <t>Duplicator</t>
  </si>
  <si>
    <t>PALS Computer (3/11)</t>
  </si>
  <si>
    <t>NPG Physical Ed Program</t>
  </si>
  <si>
    <t>Outdoor Lighting</t>
  </si>
  <si>
    <t>Mecca Park Sign (4/12)</t>
  </si>
  <si>
    <t>Carnival Games (3/12)</t>
  </si>
  <si>
    <t>Music Program (3/12)</t>
  </si>
  <si>
    <t xml:space="preserve">NPG Physical Ed Program(2/12) </t>
  </si>
  <si>
    <t>NPG Emergency Prepared Equip</t>
  </si>
  <si>
    <t>Outdoor Drainage Repair</t>
  </si>
  <si>
    <t>T-Shirts-Camp</t>
  </si>
  <si>
    <t>Assorted Supplies</t>
  </si>
  <si>
    <t>Benches Herb Garden-Eagle Scout</t>
  </si>
  <si>
    <t>NPG Physical Ed Program 2014-15</t>
  </si>
  <si>
    <t>Jackets Baker-Vegas Run</t>
  </si>
  <si>
    <t>T-Shirts Baker-Vegas Run 2016</t>
  </si>
  <si>
    <t>NPG Accelerated Reader Program</t>
  </si>
  <si>
    <t>West Valley Animal Shelter</t>
  </si>
  <si>
    <t>Dog Beds Etc</t>
  </si>
  <si>
    <t>Other</t>
  </si>
  <si>
    <t>Nueva Vision Community School</t>
  </si>
  <si>
    <t>Operation Blankets of Love</t>
  </si>
  <si>
    <t>The Rescue Train</t>
  </si>
  <si>
    <t>Phys Ed Program</t>
  </si>
  <si>
    <t>Tree Planting</t>
  </si>
  <si>
    <t>MARY Fdn Art Workshop</t>
  </si>
  <si>
    <t>1st People SFV Arts &amp; Cult Ctr</t>
  </si>
  <si>
    <t>Canopy</t>
  </si>
  <si>
    <t>Total 2004-9</t>
  </si>
  <si>
    <t>Paid in the Fiscal Year Ending June 30</t>
  </si>
  <si>
    <t>PESA Program</t>
  </si>
  <si>
    <t>Volunteer Supplies</t>
  </si>
  <si>
    <t>OneGeneration Food Pantry</t>
  </si>
  <si>
    <t>West Valley Food Pantry</t>
  </si>
  <si>
    <t>WV Boys &amp; Girls Club Food Pantry</t>
  </si>
  <si>
    <t>NPG Math/Reading Program</t>
  </si>
  <si>
    <t>NPG Computers for Library</t>
  </si>
  <si>
    <t xml:space="preserve">Banners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</si>
</sst>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4" fontId="3" fillId="0" borderId="0" xfId="1" applyFont="1" applyAlignment="1">
      <alignment horizontal="centerContinuous"/>
    </xf>
    <xf numFmtId="44" fontId="3" fillId="0" borderId="0" xfId="1" applyFont="1" applyAlignment="1">
      <alignment horizontal="center"/>
    </xf>
    <xf numFmtId="1" fontId="3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4" fontId="0" fillId="0" borderId="1" xfId="1" applyFont="1" applyBorder="1"/>
    <xf numFmtId="0" fontId="5" fillId="0" borderId="0" xfId="0" applyFont="1" applyAlignment="1">
      <alignment horizontal="right"/>
    </xf>
    <xf numFmtId="44" fontId="0" fillId="0" borderId="2" xfId="1" applyFont="1" applyBorder="1"/>
    <xf numFmtId="44" fontId="0" fillId="0" borderId="3" xfId="1" applyFont="1" applyBorder="1"/>
    <xf numFmtId="44" fontId="3" fillId="0" borderId="0" xfId="1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wrapText="1"/>
    </xf>
    <xf numFmtId="4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4" fontId="2" fillId="0" borderId="0" xfId="1" applyFont="1"/>
    <xf numFmtId="44" fontId="5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4" fontId="0" fillId="0" borderId="1" xfId="0" applyNumberFormat="1" applyBorder="1"/>
    <xf numFmtId="44" fontId="0" fillId="0" borderId="2" xfId="0" applyNumberFormat="1" applyBorder="1"/>
    <xf numFmtId="44" fontId="3" fillId="0" borderId="0" xfId="0" applyNumberFormat="1" applyFont="1"/>
    <xf numFmtId="0" fontId="3" fillId="0" borderId="0" xfId="0" applyFont="1" applyAlignment="1">
      <alignment horizontal="centerContinuous"/>
    </xf>
    <xf numFmtId="44" fontId="0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4"/>
  <sheetViews>
    <sheetView tabSelected="1" workbookViewId="0">
      <pane xSplit="1" ySplit="2" topLeftCell="B12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12.75" x14ac:dyDescent="0.2"/>
  <cols>
    <col min="1" max="1" width="27" customWidth="1"/>
    <col min="2" max="2" width="11.5703125" bestFit="1" customWidth="1"/>
    <col min="3" max="3" width="10.42578125" style="2" hidden="1" customWidth="1"/>
    <col min="4" max="4" width="11.42578125" style="2" hidden="1" customWidth="1"/>
    <col min="5" max="5" width="11.7109375" style="2" hidden="1" customWidth="1"/>
    <col min="6" max="6" width="11.42578125" style="2" hidden="1" customWidth="1"/>
    <col min="7" max="8" width="10.42578125" style="2" hidden="1" customWidth="1"/>
    <col min="9" max="9" width="11.42578125" style="2" bestFit="1" customWidth="1"/>
    <col min="10" max="10" width="12.42578125" style="2" bestFit="1" customWidth="1"/>
    <col min="11" max="11" width="11.42578125" style="2" bestFit="1" customWidth="1"/>
    <col min="12" max="13" width="10.42578125" style="2" bestFit="1" customWidth="1"/>
    <col min="14" max="18" width="12.42578125" style="2" customWidth="1"/>
    <col min="19" max="19" width="11.28515625" bestFit="1" customWidth="1"/>
    <col min="20" max="20" width="12.42578125" style="2" bestFit="1" customWidth="1"/>
    <col min="21" max="21" width="11.42578125" customWidth="1"/>
    <col min="22" max="22" width="12.42578125" customWidth="1"/>
  </cols>
  <sheetData>
    <row r="1" spans="1:22" ht="23.25" customHeight="1" x14ac:dyDescent="0.2">
      <c r="B1" s="30" t="s">
        <v>89</v>
      </c>
      <c r="C1" s="6" t="s">
        <v>34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T1" s="31"/>
      <c r="U1" s="32"/>
      <c r="V1" s="32"/>
    </row>
    <row r="2" spans="1:22" s="1" customFormat="1" ht="38.25" customHeight="1" x14ac:dyDescent="0.2">
      <c r="A2" s="1" t="s">
        <v>30</v>
      </c>
      <c r="B2" s="1" t="s">
        <v>88</v>
      </c>
      <c r="C2" s="8">
        <v>2004</v>
      </c>
      <c r="D2" s="8">
        <v>2005</v>
      </c>
      <c r="E2" s="8">
        <v>2006</v>
      </c>
      <c r="F2" s="9">
        <v>2007</v>
      </c>
      <c r="G2" s="9">
        <v>2008</v>
      </c>
      <c r="H2" s="9">
        <v>2009</v>
      </c>
      <c r="I2" s="9">
        <v>2010</v>
      </c>
      <c r="J2" s="9">
        <v>2011</v>
      </c>
      <c r="K2" s="9">
        <v>2012</v>
      </c>
      <c r="L2" s="1">
        <v>2013</v>
      </c>
      <c r="M2" s="1">
        <v>2014</v>
      </c>
      <c r="N2" s="1">
        <v>2015</v>
      </c>
      <c r="O2" s="1">
        <v>2016</v>
      </c>
      <c r="P2" s="1">
        <v>2017</v>
      </c>
      <c r="Q2" s="1">
        <v>2018</v>
      </c>
      <c r="R2" s="1">
        <v>2019</v>
      </c>
      <c r="S2" s="1">
        <v>2020</v>
      </c>
      <c r="T2" s="16" t="s">
        <v>32</v>
      </c>
      <c r="U2" s="10" t="s">
        <v>33</v>
      </c>
      <c r="V2" s="1" t="s">
        <v>0</v>
      </c>
    </row>
    <row r="3" spans="1:22" s="1" customFormat="1" ht="12.75" customHeight="1" x14ac:dyDescent="0.2">
      <c r="C3" s="8"/>
      <c r="D3" s="8"/>
      <c r="E3" s="8"/>
      <c r="F3" s="9"/>
      <c r="G3" s="9"/>
      <c r="H3" s="9"/>
      <c r="I3" s="9"/>
      <c r="J3" s="9"/>
      <c r="K3" s="16"/>
      <c r="S3" s="7"/>
      <c r="T3" s="7"/>
      <c r="U3" s="10"/>
    </row>
    <row r="4" spans="1:22" x14ac:dyDescent="0.2">
      <c r="A4" s="4" t="s">
        <v>31</v>
      </c>
      <c r="B4" s="4"/>
      <c r="S4" s="2"/>
      <c r="U4" s="2"/>
      <c r="V4" s="2"/>
    </row>
    <row r="5" spans="1:22" x14ac:dyDescent="0.2">
      <c r="A5" t="s">
        <v>1</v>
      </c>
      <c r="B5" s="19">
        <f t="shared" ref="B5:B15" si="0">SUM(C5:H5)</f>
        <v>15000</v>
      </c>
      <c r="C5" s="2">
        <v>2764.62</v>
      </c>
      <c r="D5" s="2">
        <v>11806.2</v>
      </c>
      <c r="E5" s="2">
        <v>429.18</v>
      </c>
      <c r="S5" s="2"/>
      <c r="T5" s="2">
        <f>SUM(C5:S5)</f>
        <v>15000</v>
      </c>
      <c r="U5" s="2"/>
      <c r="V5" s="2">
        <f t="shared" ref="V5:V10" si="1">SUM(T5:U5)</f>
        <v>15000</v>
      </c>
    </row>
    <row r="6" spans="1:22" x14ac:dyDescent="0.2">
      <c r="A6" t="s">
        <v>9</v>
      </c>
      <c r="B6" s="19">
        <f t="shared" si="0"/>
        <v>3500</v>
      </c>
      <c r="D6" s="2">
        <v>3020</v>
      </c>
      <c r="E6" s="2">
        <v>480</v>
      </c>
      <c r="S6" s="2"/>
      <c r="T6" s="2">
        <f>SUM(C6:S6)</f>
        <v>3500</v>
      </c>
      <c r="U6" s="2"/>
      <c r="V6" s="2">
        <f t="shared" si="1"/>
        <v>3500</v>
      </c>
    </row>
    <row r="7" spans="1:22" x14ac:dyDescent="0.2">
      <c r="A7" t="s">
        <v>13</v>
      </c>
      <c r="B7" s="19">
        <f t="shared" si="0"/>
        <v>1874.5</v>
      </c>
      <c r="E7" s="2">
        <v>1874.5</v>
      </c>
      <c r="S7" s="2"/>
      <c r="T7" s="2">
        <f t="shared" ref="T7:T15" si="2">SUM(C7:S7)</f>
        <v>1874.5</v>
      </c>
      <c r="U7" s="2"/>
      <c r="V7" s="2">
        <f t="shared" si="1"/>
        <v>1874.5</v>
      </c>
    </row>
    <row r="8" spans="1:22" x14ac:dyDescent="0.2">
      <c r="A8" t="s">
        <v>23</v>
      </c>
      <c r="B8" s="19">
        <f t="shared" si="0"/>
        <v>13274.27</v>
      </c>
      <c r="F8" s="2">
        <v>13274.27</v>
      </c>
      <c r="S8" s="2"/>
      <c r="T8" s="2">
        <f t="shared" si="2"/>
        <v>13274.27</v>
      </c>
      <c r="U8" s="2"/>
      <c r="V8" s="2">
        <f t="shared" si="1"/>
        <v>13274.27</v>
      </c>
    </row>
    <row r="9" spans="1:22" x14ac:dyDescent="0.2">
      <c r="A9" t="s">
        <v>37</v>
      </c>
      <c r="B9" s="19">
        <f t="shared" si="0"/>
        <v>2211</v>
      </c>
      <c r="F9" s="2">
        <v>2211</v>
      </c>
      <c r="S9" s="2"/>
      <c r="T9" s="2">
        <f t="shared" si="2"/>
        <v>2211</v>
      </c>
      <c r="U9" s="2"/>
      <c r="V9" s="2">
        <f t="shared" si="1"/>
        <v>2211</v>
      </c>
    </row>
    <row r="10" spans="1:22" x14ac:dyDescent="0.2">
      <c r="A10" t="s">
        <v>43</v>
      </c>
      <c r="B10" s="19">
        <f t="shared" si="0"/>
        <v>1730</v>
      </c>
      <c r="H10" s="2">
        <v>1730</v>
      </c>
      <c r="S10" s="2"/>
      <c r="T10" s="2">
        <f t="shared" si="2"/>
        <v>1730</v>
      </c>
      <c r="U10" s="2">
        <v>0</v>
      </c>
      <c r="V10" s="2">
        <f t="shared" si="1"/>
        <v>1730</v>
      </c>
    </row>
    <row r="11" spans="1:22" ht="25.5" x14ac:dyDescent="0.2">
      <c r="A11" s="18" t="s">
        <v>53</v>
      </c>
      <c r="B11" s="19">
        <f t="shared" si="0"/>
        <v>0</v>
      </c>
      <c r="J11" s="2">
        <v>6804.98</v>
      </c>
      <c r="S11" s="2"/>
      <c r="T11" s="2">
        <f t="shared" si="2"/>
        <v>6804.98</v>
      </c>
      <c r="U11" s="2">
        <v>0</v>
      </c>
      <c r="V11" s="2">
        <f>SUM(T11:U11)</f>
        <v>6804.98</v>
      </c>
    </row>
    <row r="12" spans="1:22" x14ac:dyDescent="0.2">
      <c r="A12" t="s">
        <v>63</v>
      </c>
      <c r="B12" s="19">
        <f t="shared" si="0"/>
        <v>0</v>
      </c>
      <c r="K12" s="2">
        <v>5000</v>
      </c>
      <c r="S12" s="2"/>
      <c r="T12" s="2">
        <f t="shared" si="2"/>
        <v>5000</v>
      </c>
      <c r="U12" s="2">
        <v>0</v>
      </c>
      <c r="V12" s="2">
        <f>SUM(T12:U12)</f>
        <v>5000</v>
      </c>
    </row>
    <row r="13" spans="1:22" ht="25.5" x14ac:dyDescent="0.2">
      <c r="A13" s="18" t="s">
        <v>68</v>
      </c>
      <c r="B13" s="19">
        <f t="shared" si="0"/>
        <v>0</v>
      </c>
      <c r="L13" s="2">
        <v>607.07000000000005</v>
      </c>
      <c r="S13" s="2"/>
      <c r="T13" s="2">
        <f t="shared" si="2"/>
        <v>607.07000000000005</v>
      </c>
      <c r="U13" s="2">
        <v>0</v>
      </c>
      <c r="V13" s="2">
        <f>SUM(T13:U13)</f>
        <v>607.07000000000005</v>
      </c>
    </row>
    <row r="14" spans="1:22" x14ac:dyDescent="0.2">
      <c r="A14" t="s">
        <v>69</v>
      </c>
      <c r="B14" s="19">
        <f t="shared" si="0"/>
        <v>0</v>
      </c>
      <c r="L14" s="2">
        <v>5000</v>
      </c>
      <c r="S14" s="2"/>
      <c r="T14" s="2">
        <f t="shared" si="2"/>
        <v>5000</v>
      </c>
      <c r="U14" s="2">
        <v>0</v>
      </c>
      <c r="V14" s="2">
        <f>SUM(T14:U14)</f>
        <v>5000</v>
      </c>
    </row>
    <row r="15" spans="1:22" ht="25.5" x14ac:dyDescent="0.2">
      <c r="A15" s="18" t="s">
        <v>72</v>
      </c>
      <c r="B15" s="19">
        <f t="shared" si="0"/>
        <v>0</v>
      </c>
      <c r="N15" s="2">
        <v>178.01</v>
      </c>
      <c r="S15" s="2"/>
      <c r="T15" s="2">
        <f t="shared" si="2"/>
        <v>178.01</v>
      </c>
      <c r="U15" s="2">
        <v>0</v>
      </c>
      <c r="V15" s="2">
        <f>SUM(T15:U15)</f>
        <v>178.01</v>
      </c>
    </row>
    <row r="16" spans="1:22" x14ac:dyDescent="0.2">
      <c r="A16" s="11" t="s">
        <v>24</v>
      </c>
      <c r="B16" s="27">
        <f>SUM(B5:B15)</f>
        <v>37589.770000000004</v>
      </c>
      <c r="C16" s="12">
        <f t="shared" ref="C16:H16" si="3">SUM(C5:C11)</f>
        <v>2764.62</v>
      </c>
      <c r="D16" s="12">
        <f t="shared" si="3"/>
        <v>14826.2</v>
      </c>
      <c r="E16" s="12">
        <f t="shared" si="3"/>
        <v>2783.6800000000003</v>
      </c>
      <c r="F16" s="12">
        <f t="shared" si="3"/>
        <v>15485.27</v>
      </c>
      <c r="G16" s="12">
        <f t="shared" si="3"/>
        <v>0</v>
      </c>
      <c r="H16" s="12">
        <f t="shared" si="3"/>
        <v>1730</v>
      </c>
      <c r="I16" s="27">
        <f t="shared" ref="I16:T16" si="4">SUM(I5:I15)</f>
        <v>0</v>
      </c>
      <c r="J16" s="27">
        <f t="shared" si="4"/>
        <v>6804.98</v>
      </c>
      <c r="K16" s="27">
        <f t="shared" si="4"/>
        <v>5000</v>
      </c>
      <c r="L16" s="27">
        <f t="shared" si="4"/>
        <v>5607.07</v>
      </c>
      <c r="M16" s="27">
        <f t="shared" si="4"/>
        <v>0</v>
      </c>
      <c r="N16" s="27">
        <f t="shared" si="4"/>
        <v>178.01</v>
      </c>
      <c r="O16" s="27">
        <f t="shared" si="4"/>
        <v>0</v>
      </c>
      <c r="P16" s="27">
        <f t="shared" si="4"/>
        <v>0</v>
      </c>
      <c r="Q16" s="27">
        <f t="shared" si="4"/>
        <v>0</v>
      </c>
      <c r="R16" s="27">
        <f>SUM(R5:R15)</f>
        <v>0</v>
      </c>
      <c r="S16" s="27">
        <f>SUM(S5:S15)</f>
        <v>0</v>
      </c>
      <c r="T16" s="27">
        <f t="shared" si="4"/>
        <v>55179.83</v>
      </c>
      <c r="U16" s="12">
        <f>SUM(U5:U15)</f>
        <v>0</v>
      </c>
      <c r="V16" s="12">
        <f>SUM(V5:V15)</f>
        <v>55179.83</v>
      </c>
    </row>
    <row r="17" spans="1:22" x14ac:dyDescent="0.2">
      <c r="S17" s="2"/>
      <c r="U17" s="2"/>
      <c r="V17" s="2"/>
    </row>
    <row r="18" spans="1:22" x14ac:dyDescent="0.2">
      <c r="A18" s="4" t="s">
        <v>2</v>
      </c>
      <c r="B18" s="4"/>
      <c r="S18" s="2"/>
      <c r="U18" s="2"/>
      <c r="V18" s="2"/>
    </row>
    <row r="19" spans="1:22" x14ac:dyDescent="0.2">
      <c r="A19" t="s">
        <v>8</v>
      </c>
      <c r="B19" s="19">
        <f t="shared" ref="B19:B24" si="5">SUM(C19:H19)</f>
        <v>3498.83</v>
      </c>
      <c r="C19" s="2">
        <v>2500.59</v>
      </c>
      <c r="D19" s="2">
        <v>998.24</v>
      </c>
      <c r="S19" s="2"/>
      <c r="T19" s="2">
        <f t="shared" ref="T19:T23" si="6">SUM(C19:S19)</f>
        <v>3498.83</v>
      </c>
      <c r="U19" s="2"/>
      <c r="V19" s="2">
        <f>SUM(T19:U19)</f>
        <v>3498.83</v>
      </c>
    </row>
    <row r="20" spans="1:22" x14ac:dyDescent="0.2">
      <c r="A20" t="s">
        <v>11</v>
      </c>
      <c r="B20" s="19">
        <f t="shared" si="5"/>
        <v>2483.21</v>
      </c>
      <c r="D20" s="2">
        <v>750</v>
      </c>
      <c r="E20" s="2">
        <v>1733.21</v>
      </c>
      <c r="S20" s="2"/>
      <c r="T20" s="2">
        <f t="shared" si="6"/>
        <v>2483.21</v>
      </c>
      <c r="U20" s="2"/>
      <c r="V20" s="2">
        <f>SUM(T20:U20)</f>
        <v>2483.21</v>
      </c>
    </row>
    <row r="21" spans="1:22" x14ac:dyDescent="0.2">
      <c r="A21" t="s">
        <v>11</v>
      </c>
      <c r="B21" s="19">
        <f t="shared" si="5"/>
        <v>2996.08</v>
      </c>
      <c r="E21" s="2">
        <v>2951.1</v>
      </c>
      <c r="F21" s="2">
        <v>44.98</v>
      </c>
      <c r="S21" s="2"/>
      <c r="T21" s="2">
        <f t="shared" si="6"/>
        <v>2996.08</v>
      </c>
      <c r="U21" s="2"/>
      <c r="V21" s="2">
        <f>SUM(T21:U21)</f>
        <v>2996.08</v>
      </c>
    </row>
    <row r="22" spans="1:22" x14ac:dyDescent="0.2">
      <c r="A22" t="s">
        <v>44</v>
      </c>
      <c r="B22" s="19">
        <f t="shared" si="5"/>
        <v>1474.99</v>
      </c>
      <c r="H22" s="2">
        <v>1474.99</v>
      </c>
      <c r="S22" s="2"/>
      <c r="T22" s="2">
        <f t="shared" si="6"/>
        <v>1474.99</v>
      </c>
      <c r="U22" s="2">
        <v>0</v>
      </c>
      <c r="V22" s="2">
        <f>SUM(T22:U22)</f>
        <v>1474.99</v>
      </c>
    </row>
    <row r="23" spans="1:22" x14ac:dyDescent="0.2">
      <c r="A23" s="17" t="s">
        <v>48</v>
      </c>
      <c r="B23" s="19">
        <f t="shared" si="5"/>
        <v>648.66999999999996</v>
      </c>
      <c r="H23" s="2">
        <v>648.66999999999996</v>
      </c>
      <c r="S23" s="2"/>
      <c r="T23" s="2">
        <f t="shared" si="6"/>
        <v>648.66999999999996</v>
      </c>
      <c r="U23" s="2"/>
      <c r="V23" s="2">
        <f>SUM(T23:U23)</f>
        <v>648.66999999999996</v>
      </c>
    </row>
    <row r="24" spans="1:22" x14ac:dyDescent="0.2">
      <c r="A24" s="11" t="s">
        <v>24</v>
      </c>
      <c r="B24" s="27">
        <f t="shared" si="5"/>
        <v>11101.779999999999</v>
      </c>
      <c r="C24" s="12">
        <f>SUM(C19:C23)</f>
        <v>2500.59</v>
      </c>
      <c r="D24" s="12">
        <f t="shared" ref="D24:V24" si="7">SUM(D19:D23)</f>
        <v>1748.24</v>
      </c>
      <c r="E24" s="12">
        <f t="shared" si="7"/>
        <v>4684.3099999999995</v>
      </c>
      <c r="F24" s="12">
        <f t="shared" si="7"/>
        <v>44.98</v>
      </c>
      <c r="G24" s="12">
        <f t="shared" si="7"/>
        <v>0</v>
      </c>
      <c r="H24" s="12">
        <f t="shared" si="7"/>
        <v>2123.66</v>
      </c>
      <c r="I24" s="12">
        <f t="shared" si="7"/>
        <v>0</v>
      </c>
      <c r="J24" s="12">
        <f>SUM(J19:J23)</f>
        <v>0</v>
      </c>
      <c r="K24" s="12">
        <f>SUM(K19:K23)</f>
        <v>0</v>
      </c>
      <c r="L24" s="12">
        <f>SUM(L19:L23)</f>
        <v>0</v>
      </c>
      <c r="M24" s="12">
        <f>SUM(M19:M23)</f>
        <v>0</v>
      </c>
      <c r="N24" s="12">
        <f>SUM(N19:N23)</f>
        <v>0</v>
      </c>
      <c r="O24" s="12"/>
      <c r="P24" s="12"/>
      <c r="Q24" s="12"/>
      <c r="R24" s="12"/>
      <c r="S24" s="12"/>
      <c r="T24" s="12">
        <f t="shared" ref="T24" si="8">SUM(C24:I24)</f>
        <v>11101.779999999999</v>
      </c>
      <c r="U24" s="12">
        <f t="shared" si="7"/>
        <v>0</v>
      </c>
      <c r="V24" s="12">
        <f t="shared" si="7"/>
        <v>11101.779999999999</v>
      </c>
    </row>
    <row r="25" spans="1:22" x14ac:dyDescent="0.2">
      <c r="S25" s="2"/>
      <c r="U25" s="2"/>
      <c r="V25" s="2"/>
    </row>
    <row r="26" spans="1:22" ht="12" customHeight="1" x14ac:dyDescent="0.2">
      <c r="A26" s="4" t="s">
        <v>3</v>
      </c>
      <c r="B26" s="4"/>
      <c r="S26" s="2"/>
      <c r="U26" s="2"/>
      <c r="V26" s="2"/>
    </row>
    <row r="27" spans="1:22" x14ac:dyDescent="0.2">
      <c r="A27" t="s">
        <v>4</v>
      </c>
      <c r="B27" s="19">
        <f>SUM(C27:H27)</f>
        <v>322.7</v>
      </c>
      <c r="C27" s="2">
        <v>322.7</v>
      </c>
      <c r="S27" s="2"/>
      <c r="T27" s="2">
        <f t="shared" ref="T27:T30" si="9">SUM(C27:S27)</f>
        <v>322.7</v>
      </c>
      <c r="U27" s="2"/>
      <c r="V27" s="2">
        <f>SUM(T27:U27)</f>
        <v>322.7</v>
      </c>
    </row>
    <row r="28" spans="1:22" x14ac:dyDescent="0.2">
      <c r="A28" t="s">
        <v>25</v>
      </c>
      <c r="B28" s="19">
        <f>SUM(C28:H28)</f>
        <v>3000</v>
      </c>
      <c r="G28" s="2">
        <v>3000</v>
      </c>
      <c r="S28" s="2"/>
      <c r="T28" s="2">
        <f t="shared" si="9"/>
        <v>3000</v>
      </c>
      <c r="U28" s="2"/>
      <c r="V28" s="2">
        <f>SUM(T28:U28)</f>
        <v>3000</v>
      </c>
    </row>
    <row r="29" spans="1:22" x14ac:dyDescent="0.2">
      <c r="A29" t="s">
        <v>29</v>
      </c>
      <c r="B29" s="19">
        <f>SUM(C29:H29)</f>
        <v>2500</v>
      </c>
      <c r="F29" s="2">
        <v>2500</v>
      </c>
      <c r="S29" s="2"/>
      <c r="T29" s="2">
        <f t="shared" si="9"/>
        <v>2500</v>
      </c>
      <c r="U29" s="2"/>
      <c r="V29" s="2">
        <f>SUM(T29:U29)</f>
        <v>2500</v>
      </c>
    </row>
    <row r="30" spans="1:22" x14ac:dyDescent="0.2">
      <c r="A30" s="17" t="s">
        <v>52</v>
      </c>
      <c r="B30" s="19">
        <f>SUM(C30:H30)</f>
        <v>0</v>
      </c>
      <c r="I30" s="2">
        <v>2999.33</v>
      </c>
      <c r="S30" s="2"/>
      <c r="T30" s="2">
        <f t="shared" si="9"/>
        <v>2999.33</v>
      </c>
      <c r="U30" s="2"/>
      <c r="V30" s="2">
        <f>SUM(T30:U30)</f>
        <v>2999.33</v>
      </c>
    </row>
    <row r="31" spans="1:22" x14ac:dyDescent="0.2">
      <c r="A31" s="11" t="s">
        <v>24</v>
      </c>
      <c r="B31" s="27">
        <f>SUM(C31:H31)</f>
        <v>5822.7</v>
      </c>
      <c r="C31" s="12">
        <f>SUM(C27:C30)</f>
        <v>322.7</v>
      </c>
      <c r="D31" s="12">
        <f t="shared" ref="D31:I31" si="10">SUM(D27:D30)</f>
        <v>0</v>
      </c>
      <c r="E31" s="12">
        <f t="shared" si="10"/>
        <v>0</v>
      </c>
      <c r="F31" s="12">
        <f t="shared" si="10"/>
        <v>2500</v>
      </c>
      <c r="G31" s="12">
        <f t="shared" si="10"/>
        <v>3000</v>
      </c>
      <c r="H31" s="12">
        <f t="shared" si="10"/>
        <v>0</v>
      </c>
      <c r="I31" s="12">
        <f t="shared" si="10"/>
        <v>2999.33</v>
      </c>
      <c r="J31" s="12">
        <f>SUM(J27:J30)</f>
        <v>0</v>
      </c>
      <c r="K31" s="12">
        <f>SUM(K27:K30)</f>
        <v>0</v>
      </c>
      <c r="L31" s="12">
        <f>SUM(L27:L30)</f>
        <v>0</v>
      </c>
      <c r="M31" s="12">
        <f>SUM(M27:M30)</f>
        <v>0</v>
      </c>
      <c r="N31" s="12">
        <f>SUM(N27:N30)</f>
        <v>0</v>
      </c>
      <c r="O31" s="12"/>
      <c r="P31" s="12"/>
      <c r="Q31" s="12"/>
      <c r="R31" s="12"/>
      <c r="S31" s="12"/>
      <c r="T31" s="12">
        <f>SUM(C31:I31)</f>
        <v>8822.0299999999988</v>
      </c>
      <c r="U31" s="12">
        <f>SUM(U27:U30)</f>
        <v>0</v>
      </c>
      <c r="V31" s="12">
        <f>SUM(V27:V30)</f>
        <v>8822.0299999999988</v>
      </c>
    </row>
    <row r="32" spans="1:22" x14ac:dyDescent="0.2">
      <c r="B32" s="19"/>
      <c r="S32" s="2"/>
      <c r="U32" s="2"/>
      <c r="V32" s="2"/>
    </row>
    <row r="33" spans="1:22" x14ac:dyDescent="0.2">
      <c r="A33" s="4" t="s">
        <v>5</v>
      </c>
      <c r="B33" s="19"/>
      <c r="S33" s="2"/>
      <c r="U33" s="2"/>
      <c r="V33" s="2"/>
    </row>
    <row r="34" spans="1:22" x14ac:dyDescent="0.2">
      <c r="A34" t="s">
        <v>7</v>
      </c>
      <c r="B34" s="19">
        <f t="shared" ref="B34:B44" si="11">SUM(C34:H34)</f>
        <v>2479.87</v>
      </c>
      <c r="C34" s="2">
        <v>2479.87</v>
      </c>
      <c r="S34" s="2"/>
      <c r="T34" s="2">
        <f t="shared" ref="T34:T43" si="12">SUM(C34:S34)</f>
        <v>2479.87</v>
      </c>
      <c r="U34" s="2"/>
      <c r="V34" s="2">
        <f t="shared" ref="V34:V40" si="13">SUM(T34:U34)</f>
        <v>2479.87</v>
      </c>
    </row>
    <row r="35" spans="1:22" x14ac:dyDescent="0.2">
      <c r="A35" t="s">
        <v>28</v>
      </c>
      <c r="B35" s="19">
        <f t="shared" si="11"/>
        <v>1500</v>
      </c>
      <c r="F35" s="2">
        <v>1500</v>
      </c>
      <c r="S35" s="2"/>
      <c r="T35" s="2">
        <f t="shared" si="12"/>
        <v>1500</v>
      </c>
      <c r="U35" s="2">
        <v>0</v>
      </c>
      <c r="V35" s="2">
        <f t="shared" si="13"/>
        <v>1500</v>
      </c>
    </row>
    <row r="36" spans="1:22" x14ac:dyDescent="0.2">
      <c r="A36" t="s">
        <v>56</v>
      </c>
      <c r="B36" s="19">
        <f t="shared" si="11"/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5000</v>
      </c>
      <c r="S36" s="2"/>
      <c r="T36" s="2">
        <f t="shared" si="12"/>
        <v>5000</v>
      </c>
      <c r="U36" s="2">
        <v>0</v>
      </c>
      <c r="V36" s="2">
        <f t="shared" si="13"/>
        <v>5000</v>
      </c>
    </row>
    <row r="37" spans="1:22" x14ac:dyDescent="0.2">
      <c r="A37" t="s">
        <v>62</v>
      </c>
      <c r="B37" s="19">
        <f t="shared" si="11"/>
        <v>0</v>
      </c>
      <c r="J37" s="2">
        <v>5000</v>
      </c>
      <c r="S37" s="2"/>
      <c r="T37" s="2">
        <f t="shared" si="12"/>
        <v>5000</v>
      </c>
      <c r="U37" s="2">
        <v>0</v>
      </c>
      <c r="V37" s="2">
        <f t="shared" si="13"/>
        <v>5000</v>
      </c>
    </row>
    <row r="38" spans="1:22" x14ac:dyDescent="0.2">
      <c r="A38" t="s">
        <v>67</v>
      </c>
      <c r="B38" s="19">
        <f t="shared" si="11"/>
        <v>0</v>
      </c>
      <c r="K38" s="2">
        <v>4000</v>
      </c>
      <c r="S38" s="2"/>
      <c r="T38" s="2">
        <f t="shared" si="12"/>
        <v>4000</v>
      </c>
      <c r="U38" s="2">
        <v>0</v>
      </c>
      <c r="V38" s="19">
        <f t="shared" si="13"/>
        <v>4000</v>
      </c>
    </row>
    <row r="39" spans="1:22" x14ac:dyDescent="0.2">
      <c r="A39" t="s">
        <v>62</v>
      </c>
      <c r="B39" s="19">
        <f t="shared" si="11"/>
        <v>0</v>
      </c>
      <c r="L39" s="2">
        <v>3200</v>
      </c>
      <c r="S39" s="2"/>
      <c r="T39" s="2">
        <f t="shared" si="12"/>
        <v>3200</v>
      </c>
      <c r="U39" s="2">
        <v>0</v>
      </c>
      <c r="V39" s="19">
        <f t="shared" si="13"/>
        <v>3200</v>
      </c>
    </row>
    <row r="40" spans="1:22" x14ac:dyDescent="0.2">
      <c r="A40" t="s">
        <v>62</v>
      </c>
      <c r="B40" s="19">
        <f t="shared" si="11"/>
        <v>0</v>
      </c>
      <c r="M40" s="2">
        <v>4000</v>
      </c>
      <c r="S40" s="2"/>
      <c r="T40" s="2">
        <f t="shared" si="12"/>
        <v>4000</v>
      </c>
      <c r="U40" s="2">
        <v>0</v>
      </c>
      <c r="V40" s="19">
        <f t="shared" si="13"/>
        <v>4000</v>
      </c>
    </row>
    <row r="41" spans="1:22" ht="25.5" x14ac:dyDescent="0.2">
      <c r="A41" s="18" t="s">
        <v>73</v>
      </c>
      <c r="B41" s="19">
        <f t="shared" si="11"/>
        <v>0</v>
      </c>
      <c r="N41" s="2">
        <v>4000</v>
      </c>
      <c r="S41" s="2"/>
      <c r="T41" s="2">
        <f t="shared" si="12"/>
        <v>4000</v>
      </c>
      <c r="U41" s="2">
        <v>0</v>
      </c>
      <c r="V41" s="19">
        <f>SUM(T41:U41)</f>
        <v>4000</v>
      </c>
    </row>
    <row r="42" spans="1:22" ht="25.5" x14ac:dyDescent="0.2">
      <c r="A42" s="25" t="s">
        <v>76</v>
      </c>
      <c r="B42" s="19">
        <f t="shared" si="11"/>
        <v>0</v>
      </c>
      <c r="O42" s="2">
        <v>4116.5</v>
      </c>
      <c r="P42" s="2">
        <v>4996.7</v>
      </c>
      <c r="Q42" s="2">
        <v>4605.5</v>
      </c>
      <c r="R42" s="2">
        <v>3479</v>
      </c>
      <c r="S42" s="2"/>
      <c r="T42" s="2">
        <f t="shared" si="12"/>
        <v>17197.7</v>
      </c>
      <c r="U42" s="2"/>
      <c r="V42" s="19">
        <f>SUM(T42:U42)</f>
        <v>17197.7</v>
      </c>
    </row>
    <row r="43" spans="1:22" x14ac:dyDescent="0.2">
      <c r="A43" s="35" t="s">
        <v>95</v>
      </c>
      <c r="B43" s="19"/>
      <c r="S43" s="2"/>
      <c r="T43" s="2">
        <f t="shared" si="12"/>
        <v>0</v>
      </c>
      <c r="U43" s="2">
        <v>3825</v>
      </c>
      <c r="V43" s="19">
        <f>SUM(T43:U43)</f>
        <v>3825</v>
      </c>
    </row>
    <row r="44" spans="1:22" x14ac:dyDescent="0.2">
      <c r="A44" s="11" t="s">
        <v>24</v>
      </c>
      <c r="B44" s="27">
        <f t="shared" si="11"/>
        <v>3979.87</v>
      </c>
      <c r="C44" s="12">
        <f t="shared" ref="C44:H44" si="14">SUM(C34:C35)</f>
        <v>2479.87</v>
      </c>
      <c r="D44" s="12">
        <f t="shared" si="14"/>
        <v>0</v>
      </c>
      <c r="E44" s="12">
        <f t="shared" si="14"/>
        <v>0</v>
      </c>
      <c r="F44" s="12">
        <f t="shared" si="14"/>
        <v>1500</v>
      </c>
      <c r="G44" s="12">
        <f t="shared" si="14"/>
        <v>0</v>
      </c>
      <c r="H44" s="12">
        <f t="shared" si="14"/>
        <v>0</v>
      </c>
      <c r="I44" s="12">
        <f>SUM(I34:I36)</f>
        <v>5000</v>
      </c>
      <c r="J44" s="12">
        <f>SUM(J34:J37)</f>
        <v>5000</v>
      </c>
      <c r="K44" s="12">
        <f>SUM(K34:K38)</f>
        <v>4000</v>
      </c>
      <c r="L44" s="12">
        <f>SUM(L34:L40)</f>
        <v>3200</v>
      </c>
      <c r="M44" s="12">
        <f>SUM(M34:M40)</f>
        <v>4000</v>
      </c>
      <c r="N44" s="12">
        <f>SUM(N41)</f>
        <v>4000</v>
      </c>
      <c r="O44" s="12">
        <f>SUM(O34:O42)</f>
        <v>4116.5</v>
      </c>
      <c r="P44" s="12">
        <f>SUM(P34:P42)</f>
        <v>4996.7</v>
      </c>
      <c r="Q44" s="12">
        <f>SUM(Q34:Q42)</f>
        <v>4605.5</v>
      </c>
      <c r="R44" s="12">
        <f>SUM(R34:R43)</f>
        <v>3479</v>
      </c>
      <c r="S44" s="12">
        <f t="shared" ref="S44:V44" si="15">SUM(S34:S43)</f>
        <v>0</v>
      </c>
      <c r="T44" s="12">
        <f t="shared" si="15"/>
        <v>46377.57</v>
      </c>
      <c r="U44" s="12">
        <f t="shared" si="15"/>
        <v>3825</v>
      </c>
      <c r="V44" s="12">
        <f t="shared" si="15"/>
        <v>50202.57</v>
      </c>
    </row>
    <row r="45" spans="1:22" x14ac:dyDescent="0.2">
      <c r="B45" s="19"/>
      <c r="S45" s="2"/>
      <c r="U45" s="2"/>
      <c r="V45" s="2"/>
    </row>
    <row r="46" spans="1:22" x14ac:dyDescent="0.2">
      <c r="A46" s="4" t="s">
        <v>40</v>
      </c>
      <c r="B46" s="19"/>
      <c r="S46" s="2"/>
      <c r="U46" s="2"/>
      <c r="V46" s="2"/>
    </row>
    <row r="47" spans="1:22" x14ac:dyDescent="0.2">
      <c r="A47" t="s">
        <v>6</v>
      </c>
      <c r="B47" s="19">
        <f t="shared" ref="B47:B53" si="16">SUM(C47:H47)</f>
        <v>1499.93</v>
      </c>
      <c r="C47" s="2">
        <v>100</v>
      </c>
      <c r="D47" s="2">
        <v>1399.93</v>
      </c>
      <c r="S47" s="2"/>
      <c r="T47" s="2">
        <f t="shared" ref="T47:T52" si="17">SUM(C47:S47)</f>
        <v>1499.93</v>
      </c>
      <c r="U47" s="2"/>
      <c r="V47" s="2">
        <f>SUM(T47:U47)</f>
        <v>1499.93</v>
      </c>
    </row>
    <row r="48" spans="1:22" x14ac:dyDescent="0.2">
      <c r="A48" t="s">
        <v>12</v>
      </c>
      <c r="B48" s="19">
        <f t="shared" si="16"/>
        <v>1562.4699999999998</v>
      </c>
      <c r="D48" s="2">
        <v>1768.84</v>
      </c>
      <c r="E48" s="2">
        <v>-82.93</v>
      </c>
      <c r="F48" s="2">
        <v>-123.44</v>
      </c>
      <c r="S48" s="2"/>
      <c r="T48" s="2">
        <f t="shared" si="17"/>
        <v>1562.4699999999998</v>
      </c>
      <c r="U48" s="2"/>
      <c r="V48" s="2">
        <f>SUM(T48:U48)</f>
        <v>1562.4699999999998</v>
      </c>
    </row>
    <row r="49" spans="1:22" x14ac:dyDescent="0.2">
      <c r="A49" t="s">
        <v>18</v>
      </c>
      <c r="B49" s="19">
        <f t="shared" si="16"/>
        <v>4000</v>
      </c>
      <c r="E49" s="2">
        <v>4000</v>
      </c>
      <c r="S49" s="2"/>
      <c r="T49" s="2">
        <f t="shared" si="17"/>
        <v>4000</v>
      </c>
      <c r="U49" s="2"/>
      <c r="V49" s="2">
        <f>SUM(T49:U49)</f>
        <v>4000</v>
      </c>
    </row>
    <row r="50" spans="1:22" x14ac:dyDescent="0.2">
      <c r="A50" t="s">
        <v>28</v>
      </c>
      <c r="B50" s="19">
        <f t="shared" si="16"/>
        <v>1851.08</v>
      </c>
      <c r="F50" s="2">
        <v>1851.08</v>
      </c>
      <c r="S50" s="2"/>
      <c r="T50" s="2">
        <f t="shared" si="17"/>
        <v>1851.08</v>
      </c>
      <c r="U50" s="2">
        <v>0</v>
      </c>
      <c r="V50" s="2">
        <f>SUM(T50:U50)</f>
        <v>1851.08</v>
      </c>
    </row>
    <row r="51" spans="1:22" x14ac:dyDescent="0.2">
      <c r="A51" t="s">
        <v>47</v>
      </c>
      <c r="B51" s="19">
        <f t="shared" si="16"/>
        <v>2019.97</v>
      </c>
      <c r="H51" s="2">
        <v>2019.97</v>
      </c>
      <c r="S51" s="2"/>
      <c r="T51" s="2">
        <f t="shared" si="17"/>
        <v>2019.97</v>
      </c>
      <c r="U51" s="2"/>
      <c r="V51" s="2">
        <f>T51+U51</f>
        <v>2019.97</v>
      </c>
    </row>
    <row r="52" spans="1:22" x14ac:dyDescent="0.2">
      <c r="A52" s="34" t="s">
        <v>96</v>
      </c>
      <c r="B52" s="19"/>
      <c r="S52" s="2"/>
      <c r="T52" s="2">
        <f t="shared" si="17"/>
        <v>0</v>
      </c>
      <c r="U52" s="2">
        <v>2202.34</v>
      </c>
      <c r="V52" s="2">
        <f>T52+U52</f>
        <v>2202.34</v>
      </c>
    </row>
    <row r="53" spans="1:22" x14ac:dyDescent="0.2">
      <c r="A53" s="11" t="s">
        <v>24</v>
      </c>
      <c r="B53" s="27">
        <f t="shared" si="16"/>
        <v>10933.449999999999</v>
      </c>
      <c r="C53" s="12">
        <f>SUM(C47:C50)</f>
        <v>100</v>
      </c>
      <c r="D53" s="12">
        <f>SUM(D47:D50)</f>
        <v>3168.77</v>
      </c>
      <c r="E53" s="12">
        <f>SUM(E47:E50)</f>
        <v>3917.07</v>
      </c>
      <c r="F53" s="12">
        <f>SUM(F47:F50)</f>
        <v>1727.6399999999999</v>
      </c>
      <c r="G53" s="12">
        <f>SUM(G47:G50)</f>
        <v>0</v>
      </c>
      <c r="H53" s="12">
        <f t="shared" ref="H53:J53" si="18">SUM(H47:H51)</f>
        <v>2019.97</v>
      </c>
      <c r="I53" s="12">
        <f t="shared" si="18"/>
        <v>0</v>
      </c>
      <c r="J53" s="12">
        <f t="shared" si="18"/>
        <v>0</v>
      </c>
      <c r="K53" s="12">
        <f>SUM(K47:K51)</f>
        <v>0</v>
      </c>
      <c r="L53" s="12">
        <f>SUM(L47:L51)</f>
        <v>0</v>
      </c>
      <c r="M53" s="12">
        <f>SUM(M47:M51)</f>
        <v>0</v>
      </c>
      <c r="N53" s="12">
        <f>SUM(N47:N51)</f>
        <v>0</v>
      </c>
      <c r="O53" s="12"/>
      <c r="P53" s="12"/>
      <c r="Q53" s="12"/>
      <c r="R53" s="12"/>
      <c r="S53" s="12">
        <f>SUM(S47:S52)</f>
        <v>0</v>
      </c>
      <c r="T53" s="12">
        <f>SUM(T47:T52)</f>
        <v>10933.449999999999</v>
      </c>
      <c r="U53" s="12">
        <f t="shared" ref="U53:V53" si="19">SUM(U47:U52)</f>
        <v>2202.34</v>
      </c>
      <c r="V53" s="12">
        <f t="shared" si="19"/>
        <v>13135.789999999999</v>
      </c>
    </row>
    <row r="54" spans="1:22" x14ac:dyDescent="0.2">
      <c r="A54" s="11"/>
      <c r="B54" s="19"/>
      <c r="S54" s="2"/>
      <c r="U54" s="2"/>
      <c r="V54" s="2"/>
    </row>
    <row r="55" spans="1:22" x14ac:dyDescent="0.2">
      <c r="B55" s="19"/>
      <c r="S55" s="2"/>
      <c r="U55" s="2"/>
      <c r="V55" s="2"/>
    </row>
    <row r="56" spans="1:22" x14ac:dyDescent="0.2">
      <c r="A56" s="4" t="s">
        <v>14</v>
      </c>
      <c r="B56" s="19"/>
      <c r="S56" s="2"/>
      <c r="U56" s="2"/>
      <c r="V56" s="2"/>
    </row>
    <row r="57" spans="1:22" x14ac:dyDescent="0.2">
      <c r="A57" s="5" t="s">
        <v>10</v>
      </c>
      <c r="B57" s="19">
        <f t="shared" ref="B57:B69" si="20">SUM(C57:H57)</f>
        <v>614.28</v>
      </c>
      <c r="D57" s="2">
        <v>614.28</v>
      </c>
      <c r="Q57" s="2">
        <v>1299.5</v>
      </c>
      <c r="S57" s="2"/>
      <c r="T57" s="2">
        <f t="shared" ref="T57:T68" si="21">SUM(C57:S57)</f>
        <v>1913.78</v>
      </c>
      <c r="U57" s="2"/>
      <c r="V57" s="2">
        <f>SUM(T57:U57)</f>
        <v>1913.78</v>
      </c>
    </row>
    <row r="58" spans="1:22" x14ac:dyDescent="0.2">
      <c r="A58" s="5" t="s">
        <v>17</v>
      </c>
      <c r="B58" s="19">
        <f t="shared" si="20"/>
        <v>218.67</v>
      </c>
      <c r="E58" s="2">
        <v>218.67</v>
      </c>
      <c r="N58" s="2">
        <v>1381.18</v>
      </c>
      <c r="Q58" s="2">
        <v>9000</v>
      </c>
      <c r="S58" s="2"/>
      <c r="T58" s="2">
        <f t="shared" si="21"/>
        <v>10599.85</v>
      </c>
      <c r="U58" s="2"/>
      <c r="V58" s="2">
        <f>SUM(T58:U58)</f>
        <v>10599.85</v>
      </c>
    </row>
    <row r="59" spans="1:22" x14ac:dyDescent="0.2">
      <c r="A59" s="5" t="s">
        <v>50</v>
      </c>
      <c r="B59" s="19">
        <f t="shared" si="20"/>
        <v>0</v>
      </c>
      <c r="H59" s="2">
        <v>0</v>
      </c>
      <c r="I59" s="2">
        <v>8060.44</v>
      </c>
      <c r="S59" s="2"/>
      <c r="T59" s="2">
        <f t="shared" si="21"/>
        <v>8060.44</v>
      </c>
      <c r="U59" s="2">
        <v>0</v>
      </c>
      <c r="V59" s="2">
        <f>T59+U59</f>
        <v>8060.44</v>
      </c>
    </row>
    <row r="60" spans="1:22" x14ac:dyDescent="0.2">
      <c r="A60" s="5" t="s">
        <v>54</v>
      </c>
      <c r="B60" s="19">
        <f t="shared" si="20"/>
        <v>0</v>
      </c>
      <c r="J60" s="2">
        <v>50000</v>
      </c>
      <c r="S60" s="2"/>
      <c r="T60" s="2">
        <f t="shared" si="21"/>
        <v>50000</v>
      </c>
      <c r="U60" s="2">
        <v>0</v>
      </c>
      <c r="V60" s="2">
        <f t="shared" ref="V60:V67" si="22">SUM(T60:U60)</f>
        <v>50000</v>
      </c>
    </row>
    <row r="61" spans="1:22" x14ac:dyDescent="0.2">
      <c r="A61" s="5" t="s">
        <v>25</v>
      </c>
      <c r="B61" s="19">
        <f t="shared" si="20"/>
        <v>0</v>
      </c>
      <c r="J61" s="2">
        <v>25000</v>
      </c>
      <c r="S61" s="2"/>
      <c r="T61" s="2">
        <f t="shared" si="21"/>
        <v>25000</v>
      </c>
      <c r="U61" s="2">
        <v>0</v>
      </c>
      <c r="V61" s="2">
        <f t="shared" si="22"/>
        <v>25000</v>
      </c>
    </row>
    <row r="62" spans="1:22" x14ac:dyDescent="0.2">
      <c r="A62" s="5" t="s">
        <v>57</v>
      </c>
      <c r="B62" s="19">
        <f t="shared" si="20"/>
        <v>0</v>
      </c>
      <c r="J62" s="2">
        <v>4350</v>
      </c>
      <c r="S62" s="2"/>
      <c r="T62" s="2">
        <f t="shared" si="21"/>
        <v>4350</v>
      </c>
      <c r="U62" s="2">
        <v>0</v>
      </c>
      <c r="V62" s="2">
        <f t="shared" si="22"/>
        <v>4350</v>
      </c>
    </row>
    <row r="63" spans="1:22" x14ac:dyDescent="0.2">
      <c r="A63" s="5" t="s">
        <v>58</v>
      </c>
      <c r="B63" s="19">
        <f t="shared" si="20"/>
        <v>0</v>
      </c>
      <c r="J63" s="2">
        <v>10000</v>
      </c>
      <c r="S63" s="2"/>
      <c r="T63" s="2">
        <f t="shared" si="21"/>
        <v>10000</v>
      </c>
      <c r="U63" s="2">
        <v>0</v>
      </c>
      <c r="V63" s="2">
        <f t="shared" si="22"/>
        <v>10000</v>
      </c>
    </row>
    <row r="64" spans="1:22" x14ac:dyDescent="0.2">
      <c r="A64" s="5" t="s">
        <v>59</v>
      </c>
      <c r="B64" s="19">
        <f t="shared" si="20"/>
        <v>0</v>
      </c>
      <c r="J64" s="2">
        <v>10000</v>
      </c>
      <c r="S64" s="2"/>
      <c r="T64" s="2">
        <f t="shared" si="21"/>
        <v>10000</v>
      </c>
      <c r="U64" s="2">
        <v>0</v>
      </c>
      <c r="V64" s="2">
        <f t="shared" si="22"/>
        <v>10000</v>
      </c>
    </row>
    <row r="65" spans="1:22" x14ac:dyDescent="0.2">
      <c r="A65" s="33" t="s">
        <v>97</v>
      </c>
      <c r="B65" s="19">
        <f t="shared" si="20"/>
        <v>0</v>
      </c>
      <c r="J65" s="2">
        <v>10009.76</v>
      </c>
      <c r="N65" s="2">
        <v>720</v>
      </c>
      <c r="O65" s="2">
        <v>10327.200000000001</v>
      </c>
      <c r="S65" s="2"/>
      <c r="T65" s="2">
        <f t="shared" si="21"/>
        <v>21056.959999999999</v>
      </c>
      <c r="U65" s="2">
        <v>10905.38</v>
      </c>
      <c r="V65" s="2">
        <f t="shared" si="22"/>
        <v>31962.339999999997</v>
      </c>
    </row>
    <row r="66" spans="1:22" x14ac:dyDescent="0.2">
      <c r="A66" s="5" t="s">
        <v>64</v>
      </c>
      <c r="B66" s="19">
        <f t="shared" si="20"/>
        <v>0</v>
      </c>
      <c r="K66" s="2">
        <v>1346.25</v>
      </c>
      <c r="S66" s="2"/>
      <c r="T66" s="2">
        <f t="shared" si="21"/>
        <v>1346.25</v>
      </c>
      <c r="U66" s="2"/>
      <c r="V66" s="2">
        <f>SUM(T66:U66)</f>
        <v>1346.25</v>
      </c>
    </row>
    <row r="67" spans="1:22" x14ac:dyDescent="0.2">
      <c r="A67" s="5" t="s">
        <v>84</v>
      </c>
      <c r="B67" s="19">
        <f t="shared" si="20"/>
        <v>0</v>
      </c>
      <c r="P67" s="2">
        <v>11315.43</v>
      </c>
      <c r="S67" s="2"/>
      <c r="T67" s="2">
        <f t="shared" si="21"/>
        <v>11315.43</v>
      </c>
      <c r="U67" s="2"/>
      <c r="V67" s="2">
        <f t="shared" si="22"/>
        <v>11315.43</v>
      </c>
    </row>
    <row r="68" spans="1:22" x14ac:dyDescent="0.2">
      <c r="A68" s="5"/>
      <c r="B68" s="19">
        <f t="shared" si="20"/>
        <v>0</v>
      </c>
      <c r="S68" s="2"/>
      <c r="T68" s="2">
        <f t="shared" si="21"/>
        <v>0</v>
      </c>
      <c r="U68" s="2"/>
      <c r="V68" s="2"/>
    </row>
    <row r="69" spans="1:22" x14ac:dyDescent="0.2">
      <c r="A69" s="13" t="s">
        <v>24</v>
      </c>
      <c r="B69" s="27">
        <f t="shared" si="20"/>
        <v>832.94999999999993</v>
      </c>
      <c r="C69" s="12">
        <f t="shared" ref="C69:I69" si="23">SUM(C57:C59)</f>
        <v>0</v>
      </c>
      <c r="D69" s="12">
        <f t="shared" si="23"/>
        <v>614.28</v>
      </c>
      <c r="E69" s="12">
        <f t="shared" si="23"/>
        <v>218.67</v>
      </c>
      <c r="F69" s="12">
        <f t="shared" si="23"/>
        <v>0</v>
      </c>
      <c r="G69" s="12">
        <f t="shared" si="23"/>
        <v>0</v>
      </c>
      <c r="H69" s="12">
        <f t="shared" si="23"/>
        <v>0</v>
      </c>
      <c r="I69" s="12">
        <f t="shared" si="23"/>
        <v>8060.44</v>
      </c>
      <c r="J69" s="12">
        <f>SUM(J60:J65)</f>
        <v>109359.76</v>
      </c>
      <c r="K69" s="12">
        <f>SUM(K57:K66)</f>
        <v>1346.25</v>
      </c>
      <c r="L69" s="12">
        <f>SUM(L57:L66)</f>
        <v>0</v>
      </c>
      <c r="M69" s="12">
        <f>SUM(M57:M66)</f>
        <v>0</v>
      </c>
      <c r="N69" s="12">
        <f t="shared" ref="N69:V69" si="24">SUM(N57:N68)</f>
        <v>2101.1800000000003</v>
      </c>
      <c r="O69" s="12">
        <f t="shared" si="24"/>
        <v>10327.200000000001</v>
      </c>
      <c r="P69" s="12">
        <f t="shared" si="24"/>
        <v>11315.43</v>
      </c>
      <c r="Q69" s="12">
        <f t="shared" si="24"/>
        <v>10299.5</v>
      </c>
      <c r="R69" s="12">
        <f>SUM(R57:R68)</f>
        <v>0</v>
      </c>
      <c r="S69" s="12">
        <f>SUM(S57:S68)</f>
        <v>0</v>
      </c>
      <c r="T69" s="12">
        <f>SUM(T57:T68)</f>
        <v>153642.71</v>
      </c>
      <c r="U69" s="12">
        <f t="shared" si="24"/>
        <v>10905.38</v>
      </c>
      <c r="V69" s="12">
        <f t="shared" si="24"/>
        <v>164548.09</v>
      </c>
    </row>
    <row r="70" spans="1:22" x14ac:dyDescent="0.2">
      <c r="B70" s="19"/>
      <c r="S70" s="2"/>
      <c r="U70" s="2"/>
      <c r="V70" s="2"/>
    </row>
    <row r="71" spans="1:22" x14ac:dyDescent="0.2">
      <c r="A71" s="4" t="s">
        <v>16</v>
      </c>
      <c r="B71" s="19"/>
      <c r="S71" s="2"/>
      <c r="U71" s="2"/>
      <c r="V71" s="2"/>
    </row>
    <row r="72" spans="1:22" x14ac:dyDescent="0.2">
      <c r="A72" t="s">
        <v>15</v>
      </c>
      <c r="B72" s="28">
        <f>SUM(C72:H72)</f>
        <v>3000</v>
      </c>
      <c r="C72" s="14">
        <v>0</v>
      </c>
      <c r="D72" s="14">
        <v>3000</v>
      </c>
      <c r="E72" s="14">
        <v>0</v>
      </c>
      <c r="F72" s="14">
        <v>0</v>
      </c>
      <c r="G72" s="14">
        <v>0</v>
      </c>
      <c r="H72" s="14">
        <v>0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>
        <f t="shared" ref="T72" si="25">SUM(C72:S72)</f>
        <v>3000</v>
      </c>
      <c r="U72" s="14">
        <v>0</v>
      </c>
      <c r="V72" s="14">
        <f>SUM(T72:U72)</f>
        <v>3000</v>
      </c>
    </row>
    <row r="73" spans="1:22" x14ac:dyDescent="0.2">
      <c r="B73" s="19"/>
      <c r="S73" s="2"/>
      <c r="U73" s="2"/>
      <c r="V73" s="2"/>
    </row>
    <row r="74" spans="1:22" x14ac:dyDescent="0.2">
      <c r="B74" s="19"/>
      <c r="S74" s="2"/>
      <c r="U74" s="2"/>
      <c r="V74" s="2"/>
    </row>
    <row r="75" spans="1:22" x14ac:dyDescent="0.2">
      <c r="A75" s="4" t="s">
        <v>19</v>
      </c>
      <c r="B75" s="19"/>
      <c r="S75" s="2"/>
      <c r="U75" s="2"/>
      <c r="V75" s="2"/>
    </row>
    <row r="76" spans="1:22" x14ac:dyDescent="0.2">
      <c r="A76" t="s">
        <v>20</v>
      </c>
      <c r="B76" s="19">
        <f t="shared" ref="B76:B82" si="26">SUM(C76:H76)</f>
        <v>3756.55</v>
      </c>
      <c r="E76" s="2">
        <v>3756.55</v>
      </c>
      <c r="S76" s="2"/>
      <c r="T76" s="2">
        <f t="shared" ref="T76:T81" si="27">SUM(C76:S76)</f>
        <v>3756.55</v>
      </c>
      <c r="U76" s="2"/>
      <c r="V76" s="2">
        <f>SUM(T76:U76)</f>
        <v>3756.55</v>
      </c>
    </row>
    <row r="77" spans="1:22" x14ac:dyDescent="0.2">
      <c r="A77" s="5" t="s">
        <v>35</v>
      </c>
      <c r="B77" s="19">
        <f t="shared" si="26"/>
        <v>2579.96</v>
      </c>
      <c r="F77" s="2">
        <v>2579.96</v>
      </c>
      <c r="S77" s="2"/>
      <c r="T77" s="2">
        <f t="shared" si="27"/>
        <v>2579.96</v>
      </c>
      <c r="U77" s="2"/>
      <c r="V77" s="2">
        <v>2579.96</v>
      </c>
    </row>
    <row r="78" spans="1:22" x14ac:dyDescent="0.2">
      <c r="A78" s="5" t="s">
        <v>36</v>
      </c>
      <c r="B78" s="19">
        <f t="shared" si="26"/>
        <v>2465.3000000000002</v>
      </c>
      <c r="F78" s="2">
        <v>1232.6500000000001</v>
      </c>
      <c r="G78" s="2">
        <v>1232.6500000000001</v>
      </c>
      <c r="S78" s="2"/>
      <c r="T78" s="2">
        <f t="shared" si="27"/>
        <v>2465.3000000000002</v>
      </c>
      <c r="U78" s="2">
        <v>0</v>
      </c>
      <c r="V78" s="2">
        <f>SUM(T78:U78)</f>
        <v>2465.3000000000002</v>
      </c>
    </row>
    <row r="79" spans="1:22" x14ac:dyDescent="0.2">
      <c r="A79" s="5" t="s">
        <v>45</v>
      </c>
      <c r="B79" s="19">
        <f t="shared" si="26"/>
        <v>642.52</v>
      </c>
      <c r="H79" s="2">
        <v>642.52</v>
      </c>
      <c r="S79" s="2"/>
      <c r="T79" s="2">
        <f t="shared" si="27"/>
        <v>642.52</v>
      </c>
      <c r="U79" s="2">
        <v>0</v>
      </c>
      <c r="V79" s="2">
        <f>SUM(T79:U79)</f>
        <v>642.52</v>
      </c>
    </row>
    <row r="80" spans="1:22" x14ac:dyDescent="0.2">
      <c r="A80" s="5" t="s">
        <v>65</v>
      </c>
      <c r="B80" s="19">
        <f t="shared" si="26"/>
        <v>0</v>
      </c>
      <c r="K80" s="2">
        <v>325.61</v>
      </c>
      <c r="S80" s="2"/>
      <c r="T80" s="2">
        <f t="shared" si="27"/>
        <v>325.61</v>
      </c>
      <c r="U80" s="2">
        <v>0</v>
      </c>
      <c r="V80" s="2">
        <f>SUM(T80:U80)</f>
        <v>325.61</v>
      </c>
    </row>
    <row r="81" spans="1:22" x14ac:dyDescent="0.2">
      <c r="A81" s="5" t="s">
        <v>70</v>
      </c>
      <c r="B81" s="19">
        <f t="shared" si="26"/>
        <v>0</v>
      </c>
      <c r="M81" s="2">
        <v>2657.8</v>
      </c>
      <c r="N81" s="2">
        <v>3437.64</v>
      </c>
      <c r="O81" s="2">
        <v>2443.79</v>
      </c>
      <c r="P81" s="2">
        <v>1962</v>
      </c>
      <c r="Q81" s="2">
        <v>2178.16</v>
      </c>
      <c r="R81" s="2">
        <v>2027.95</v>
      </c>
      <c r="S81" s="2"/>
      <c r="T81" s="2">
        <f t="shared" si="27"/>
        <v>14707.34</v>
      </c>
      <c r="U81" s="2">
        <v>0</v>
      </c>
      <c r="V81" s="2">
        <f>SUM(T81:U81)</f>
        <v>14707.34</v>
      </c>
    </row>
    <row r="82" spans="1:22" x14ac:dyDescent="0.2">
      <c r="A82" s="11" t="s">
        <v>24</v>
      </c>
      <c r="B82" s="27">
        <f t="shared" si="26"/>
        <v>9444.33</v>
      </c>
      <c r="C82" s="12">
        <f t="shared" ref="C82:H82" si="28">SUM(C76:C79)</f>
        <v>0</v>
      </c>
      <c r="D82" s="12">
        <f t="shared" si="28"/>
        <v>0</v>
      </c>
      <c r="E82" s="12">
        <f t="shared" si="28"/>
        <v>3756.55</v>
      </c>
      <c r="F82" s="12">
        <f t="shared" si="28"/>
        <v>3812.61</v>
      </c>
      <c r="G82" s="12">
        <f t="shared" si="28"/>
        <v>1232.6500000000001</v>
      </c>
      <c r="H82" s="12">
        <f t="shared" si="28"/>
        <v>642.52</v>
      </c>
      <c r="I82" s="12">
        <f>SUM(I76:I80)</f>
        <v>0</v>
      </c>
      <c r="J82" s="12">
        <f>SUM(J76:J80)</f>
        <v>0</v>
      </c>
      <c r="K82" s="12">
        <f>SUM(K76:K80)</f>
        <v>325.61</v>
      </c>
      <c r="L82" s="12">
        <f t="shared" ref="L82:N82" si="29">SUM(L76:L81)</f>
        <v>0</v>
      </c>
      <c r="M82" s="12">
        <f t="shared" si="29"/>
        <v>2657.8</v>
      </c>
      <c r="N82" s="12">
        <f t="shared" si="29"/>
        <v>3437.64</v>
      </c>
      <c r="O82" s="12">
        <f>SUM(O76:O81)</f>
        <v>2443.79</v>
      </c>
      <c r="P82" s="12">
        <f>SUM(P76:P81)</f>
        <v>1962</v>
      </c>
      <c r="Q82" s="12">
        <f t="shared" ref="Q82" si="30">SUM(Q76:Q81)</f>
        <v>2178.16</v>
      </c>
      <c r="R82" s="12">
        <f>SUM(R76:R81)</f>
        <v>2027.95</v>
      </c>
      <c r="S82" s="12">
        <f>SUM(S76:S81)</f>
        <v>0</v>
      </c>
      <c r="T82" s="12">
        <f t="shared" ref="T82:V82" si="31">SUM(T76:T81)</f>
        <v>24477.280000000002</v>
      </c>
      <c r="U82" s="12">
        <f t="shared" si="31"/>
        <v>0</v>
      </c>
      <c r="V82" s="12">
        <f t="shared" si="31"/>
        <v>24477.280000000002</v>
      </c>
    </row>
    <row r="83" spans="1:22" x14ac:dyDescent="0.2">
      <c r="B83" s="19"/>
      <c r="S83" s="2"/>
      <c r="U83" s="2"/>
      <c r="V83" s="2"/>
    </row>
    <row r="84" spans="1:22" x14ac:dyDescent="0.2">
      <c r="A84" s="4" t="s">
        <v>41</v>
      </c>
      <c r="B84" s="19"/>
      <c r="S84" s="2"/>
      <c r="U84" s="2"/>
      <c r="V84" s="2"/>
    </row>
    <row r="85" spans="1:22" x14ac:dyDescent="0.2">
      <c r="A85" s="5" t="s">
        <v>42</v>
      </c>
      <c r="B85" s="19">
        <f t="shared" ref="B85:B90" si="32">SUM(C85:H85)</f>
        <v>1600</v>
      </c>
      <c r="C85" s="2">
        <v>0</v>
      </c>
      <c r="D85" s="2">
        <v>0</v>
      </c>
      <c r="E85" s="2">
        <v>0</v>
      </c>
      <c r="F85" s="2">
        <v>0</v>
      </c>
      <c r="G85" s="2">
        <v>1600</v>
      </c>
      <c r="H85" s="2">
        <v>0</v>
      </c>
      <c r="S85" s="2"/>
      <c r="T85" s="2">
        <f t="shared" ref="T85:T89" si="33">SUM(C85:S85)</f>
        <v>1600</v>
      </c>
      <c r="U85" s="2">
        <v>0</v>
      </c>
      <c r="V85" s="2">
        <f>SUM(T85:U85)</f>
        <v>1600</v>
      </c>
    </row>
    <row r="86" spans="1:22" x14ac:dyDescent="0.2">
      <c r="A86" s="5" t="s">
        <v>49</v>
      </c>
      <c r="B86" s="19">
        <f t="shared" si="32"/>
        <v>1447.56</v>
      </c>
      <c r="H86" s="2">
        <v>1447.56</v>
      </c>
      <c r="S86" s="2"/>
      <c r="T86" s="2">
        <f t="shared" si="33"/>
        <v>1447.56</v>
      </c>
      <c r="U86" s="2">
        <v>0</v>
      </c>
      <c r="V86" s="2">
        <f>SUM(T86:U86)</f>
        <v>1447.56</v>
      </c>
    </row>
    <row r="87" spans="1:22" x14ac:dyDescent="0.2">
      <c r="A87" s="5" t="s">
        <v>55</v>
      </c>
      <c r="B87" s="19">
        <f t="shared" si="32"/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1353.47</v>
      </c>
      <c r="S87" s="2"/>
      <c r="T87" s="2">
        <f t="shared" si="33"/>
        <v>1353.47</v>
      </c>
      <c r="U87" s="2">
        <v>0</v>
      </c>
      <c r="V87" s="2">
        <f>SUM(T87:U87)</f>
        <v>1353.47</v>
      </c>
    </row>
    <row r="88" spans="1:22" x14ac:dyDescent="0.2">
      <c r="A88" s="5" t="s">
        <v>60</v>
      </c>
      <c r="B88" s="19">
        <f t="shared" si="32"/>
        <v>0</v>
      </c>
      <c r="J88" s="2">
        <v>2500</v>
      </c>
      <c r="S88" s="2"/>
      <c r="T88" s="2">
        <f t="shared" si="33"/>
        <v>2500</v>
      </c>
      <c r="U88" s="2">
        <v>0</v>
      </c>
      <c r="V88" s="2">
        <f>SUM(T88:U88)</f>
        <v>2500</v>
      </c>
    </row>
    <row r="89" spans="1:22" x14ac:dyDescent="0.2">
      <c r="A89" s="5" t="s">
        <v>66</v>
      </c>
      <c r="B89" s="19">
        <f t="shared" si="32"/>
        <v>0</v>
      </c>
      <c r="K89" s="2">
        <v>1500</v>
      </c>
      <c r="S89" s="2"/>
      <c r="T89" s="2">
        <f t="shared" si="33"/>
        <v>1500</v>
      </c>
      <c r="U89" s="2">
        <v>0</v>
      </c>
      <c r="V89" s="2">
        <f>SUM(T89:U89)</f>
        <v>1500</v>
      </c>
    </row>
    <row r="90" spans="1:22" x14ac:dyDescent="0.2">
      <c r="A90" s="13" t="s">
        <v>24</v>
      </c>
      <c r="B90" s="27">
        <f t="shared" si="32"/>
        <v>3047.56</v>
      </c>
      <c r="C90" s="12">
        <f t="shared" ref="C90:H90" si="34">SUM(C85:C86)</f>
        <v>0</v>
      </c>
      <c r="D90" s="12">
        <f t="shared" si="34"/>
        <v>0</v>
      </c>
      <c r="E90" s="12">
        <f t="shared" si="34"/>
        <v>0</v>
      </c>
      <c r="F90" s="12">
        <f t="shared" si="34"/>
        <v>0</v>
      </c>
      <c r="G90" s="12">
        <f t="shared" si="34"/>
        <v>1600</v>
      </c>
      <c r="H90" s="12">
        <f t="shared" si="34"/>
        <v>1447.56</v>
      </c>
      <c r="I90" s="12">
        <f>SUM(I85:I87)</f>
        <v>1353.47</v>
      </c>
      <c r="J90" s="12">
        <f>SUM(J85:J88)</f>
        <v>2500</v>
      </c>
      <c r="K90" s="12">
        <f t="shared" ref="K90:N90" si="35">SUM(K85:K89)</f>
        <v>1500</v>
      </c>
      <c r="L90" s="12">
        <f t="shared" si="35"/>
        <v>0</v>
      </c>
      <c r="M90" s="12">
        <f t="shared" si="35"/>
        <v>0</v>
      </c>
      <c r="N90" s="12">
        <f t="shared" si="35"/>
        <v>0</v>
      </c>
      <c r="O90" s="12"/>
      <c r="P90" s="12"/>
      <c r="Q90" s="12"/>
      <c r="R90" s="12"/>
      <c r="S90" s="12">
        <f>SUM(S85:S89)</f>
        <v>0</v>
      </c>
      <c r="T90" s="12">
        <f t="shared" ref="T90:V90" si="36">SUM(T85:T89)</f>
        <v>8401.0299999999988</v>
      </c>
      <c r="U90" s="12">
        <f t="shared" si="36"/>
        <v>0</v>
      </c>
      <c r="V90" s="12">
        <f t="shared" si="36"/>
        <v>8401.0299999999988</v>
      </c>
    </row>
    <row r="91" spans="1:22" x14ac:dyDescent="0.2">
      <c r="A91" s="4"/>
      <c r="B91" s="19"/>
      <c r="S91" s="2"/>
      <c r="U91" s="2"/>
      <c r="V91" s="2"/>
    </row>
    <row r="92" spans="1:22" x14ac:dyDescent="0.2">
      <c r="B92" s="19"/>
      <c r="S92" s="2"/>
      <c r="U92" s="2"/>
      <c r="V92" s="2"/>
    </row>
    <row r="93" spans="1:22" x14ac:dyDescent="0.2">
      <c r="A93" s="4" t="s">
        <v>21</v>
      </c>
      <c r="B93" s="19"/>
      <c r="S93" s="2"/>
      <c r="U93" s="2"/>
      <c r="V93" s="2"/>
    </row>
    <row r="94" spans="1:22" x14ac:dyDescent="0.2">
      <c r="A94" t="s">
        <v>22</v>
      </c>
      <c r="B94" s="19">
        <f>SUM(C94:H94)</f>
        <v>2130</v>
      </c>
      <c r="C94" s="2">
        <v>0</v>
      </c>
      <c r="D94" s="2">
        <v>0</v>
      </c>
      <c r="E94" s="2">
        <v>2130</v>
      </c>
      <c r="F94" s="2">
        <v>0</v>
      </c>
      <c r="G94" s="2">
        <v>0</v>
      </c>
      <c r="S94" s="2"/>
      <c r="T94" s="2">
        <f t="shared" ref="T94:T96" si="37">SUM(C94:S94)</f>
        <v>2130</v>
      </c>
      <c r="U94" s="2">
        <v>0</v>
      </c>
      <c r="V94" s="2">
        <f>SUM(T94:U94)</f>
        <v>2130</v>
      </c>
    </row>
    <row r="95" spans="1:22" x14ac:dyDescent="0.2">
      <c r="A95" t="s">
        <v>46</v>
      </c>
      <c r="B95" s="19">
        <f>SUM(C95:H95)</f>
        <v>2000</v>
      </c>
      <c r="H95" s="2">
        <v>2000</v>
      </c>
      <c r="S95" s="2"/>
      <c r="T95" s="2">
        <f t="shared" si="37"/>
        <v>2000</v>
      </c>
      <c r="U95" s="2"/>
      <c r="V95" s="2">
        <f>SUM(T95:U95)</f>
        <v>2000</v>
      </c>
    </row>
    <row r="96" spans="1:22" x14ac:dyDescent="0.2">
      <c r="A96" s="17" t="s">
        <v>83</v>
      </c>
      <c r="B96" s="19">
        <f>SUM(C96:H96)</f>
        <v>0</v>
      </c>
      <c r="P96" s="2">
        <v>6000</v>
      </c>
      <c r="S96" s="2"/>
      <c r="T96" s="2">
        <f t="shared" si="37"/>
        <v>6000</v>
      </c>
      <c r="U96" s="2"/>
      <c r="V96" s="2">
        <f t="shared" ref="V96:V97" si="38">SUM(T96:U96)</f>
        <v>6000</v>
      </c>
    </row>
    <row r="97" spans="1:22" x14ac:dyDescent="0.2">
      <c r="A97" s="11" t="s">
        <v>24</v>
      </c>
      <c r="B97" s="27">
        <f>SUM(C97:H97)</f>
        <v>4130</v>
      </c>
      <c r="C97" s="12">
        <f>SUM(C94:C95)</f>
        <v>0</v>
      </c>
      <c r="D97" s="12">
        <f t="shared" ref="D97:J97" si="39">SUM(D94:D95)</f>
        <v>0</v>
      </c>
      <c r="E97" s="12">
        <f t="shared" si="39"/>
        <v>2130</v>
      </c>
      <c r="F97" s="12">
        <f t="shared" si="39"/>
        <v>0</v>
      </c>
      <c r="G97" s="12">
        <f t="shared" si="39"/>
        <v>0</v>
      </c>
      <c r="H97" s="12">
        <f t="shared" si="39"/>
        <v>2000</v>
      </c>
      <c r="I97" s="12">
        <f t="shared" si="39"/>
        <v>0</v>
      </c>
      <c r="J97" s="12">
        <f t="shared" si="39"/>
        <v>0</v>
      </c>
      <c r="K97" s="12">
        <f>SUM(K94:K95)</f>
        <v>0</v>
      </c>
      <c r="L97" s="12">
        <f>SUM(L94:L95)</f>
        <v>0</v>
      </c>
      <c r="M97" s="12">
        <f>SUM(M94:M95)</f>
        <v>0</v>
      </c>
      <c r="N97" s="12">
        <f>SUM(N94:N95)</f>
        <v>0</v>
      </c>
      <c r="O97" s="12"/>
      <c r="P97" s="12">
        <f>SUM(P96)</f>
        <v>6000</v>
      </c>
      <c r="Q97" s="12"/>
      <c r="R97" s="12"/>
      <c r="S97" s="12">
        <f>SUM(S94:S96)</f>
        <v>0</v>
      </c>
      <c r="T97" s="12">
        <f>SUM(T94:T96)</f>
        <v>10130</v>
      </c>
      <c r="U97" s="12">
        <f t="shared" ref="U97" si="40">SUM(U94:U96)</f>
        <v>0</v>
      </c>
      <c r="V97" s="12">
        <f t="shared" si="38"/>
        <v>10130</v>
      </c>
    </row>
    <row r="98" spans="1:22" x14ac:dyDescent="0.2">
      <c r="B98" s="19"/>
      <c r="S98" s="2"/>
      <c r="U98" s="2"/>
      <c r="V98" s="2"/>
    </row>
    <row r="99" spans="1:22" x14ac:dyDescent="0.2">
      <c r="A99" s="4" t="s">
        <v>26</v>
      </c>
      <c r="B99" s="19"/>
      <c r="S99" s="2"/>
      <c r="U99" s="2"/>
      <c r="V99" s="2"/>
    </row>
    <row r="100" spans="1:22" x14ac:dyDescent="0.2">
      <c r="A100" t="s">
        <v>27</v>
      </c>
      <c r="B100" s="28">
        <f>SUM(C100:H100)</f>
        <v>3555.0600000000004</v>
      </c>
      <c r="C100" s="14">
        <v>0</v>
      </c>
      <c r="D100" s="14">
        <v>0</v>
      </c>
      <c r="E100" s="14">
        <v>0</v>
      </c>
      <c r="F100" s="14">
        <v>578.03</v>
      </c>
      <c r="G100" s="14">
        <v>2977.03</v>
      </c>
      <c r="H100" s="14">
        <v>0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>
        <f t="shared" ref="T100" si="41">SUM(C100:S100)</f>
        <v>3555.0600000000004</v>
      </c>
      <c r="U100" s="14">
        <v>0</v>
      </c>
      <c r="V100" s="14">
        <f>SUM(T100:U100)</f>
        <v>3555.0600000000004</v>
      </c>
    </row>
    <row r="101" spans="1:22" x14ac:dyDescent="0.2">
      <c r="B101" s="19"/>
      <c r="S101" s="2"/>
      <c r="U101" s="2"/>
      <c r="V101" s="2"/>
    </row>
    <row r="102" spans="1:22" x14ac:dyDescent="0.2">
      <c r="B102" s="19"/>
      <c r="S102" s="2"/>
      <c r="U102" s="2"/>
      <c r="V102" s="2"/>
    </row>
    <row r="103" spans="1:22" x14ac:dyDescent="0.2">
      <c r="B103" s="19"/>
      <c r="S103" s="2"/>
      <c r="U103" s="2"/>
      <c r="V103" s="2"/>
    </row>
    <row r="104" spans="1:22" x14ac:dyDescent="0.2">
      <c r="A104" s="4" t="s">
        <v>38</v>
      </c>
      <c r="B104" s="19"/>
      <c r="S104" s="2"/>
      <c r="U104" s="2"/>
      <c r="V104" s="2"/>
    </row>
    <row r="105" spans="1:22" x14ac:dyDescent="0.2">
      <c r="A105" t="s">
        <v>39</v>
      </c>
      <c r="B105" s="19">
        <f t="shared" ref="B105:B117" si="42">SUM(C105:H105)</f>
        <v>412.97</v>
      </c>
      <c r="C105" s="2">
        <v>0</v>
      </c>
      <c r="D105" s="2">
        <v>0</v>
      </c>
      <c r="E105" s="2">
        <v>0</v>
      </c>
      <c r="F105" s="2">
        <v>412.97</v>
      </c>
      <c r="G105" s="2">
        <v>0</v>
      </c>
      <c r="H105" s="2">
        <v>0</v>
      </c>
      <c r="S105" s="2"/>
      <c r="T105" s="2">
        <f t="shared" ref="T105:T110" si="43">SUM(C105:S105)</f>
        <v>412.97</v>
      </c>
      <c r="U105" s="2">
        <v>0</v>
      </c>
      <c r="V105" s="2">
        <f t="shared" ref="V105:V110" si="44">SUM(T105:U105)</f>
        <v>412.97</v>
      </c>
    </row>
    <row r="106" spans="1:22" x14ac:dyDescent="0.2">
      <c r="A106" s="17" t="s">
        <v>51</v>
      </c>
      <c r="B106" s="19">
        <f t="shared" si="42"/>
        <v>0</v>
      </c>
      <c r="I106" s="2">
        <v>1809.78</v>
      </c>
      <c r="S106" s="2"/>
      <c r="T106" s="2">
        <f t="shared" si="43"/>
        <v>1809.78</v>
      </c>
      <c r="U106" s="2"/>
      <c r="V106" s="2">
        <f t="shared" si="44"/>
        <v>1809.78</v>
      </c>
    </row>
    <row r="107" spans="1:22" x14ac:dyDescent="0.2">
      <c r="A107" s="17" t="s">
        <v>61</v>
      </c>
      <c r="B107" s="19">
        <f t="shared" si="42"/>
        <v>0</v>
      </c>
      <c r="J107" s="2">
        <v>500</v>
      </c>
      <c r="S107" s="2"/>
      <c r="T107" s="2">
        <f t="shared" si="43"/>
        <v>500</v>
      </c>
      <c r="U107" s="2"/>
      <c r="V107" s="2">
        <f t="shared" si="44"/>
        <v>500</v>
      </c>
    </row>
    <row r="108" spans="1:22" x14ac:dyDescent="0.2">
      <c r="A108" s="17" t="s">
        <v>71</v>
      </c>
      <c r="B108" s="19">
        <f t="shared" si="42"/>
        <v>0</v>
      </c>
      <c r="M108" s="2">
        <v>2489.2199999999998</v>
      </c>
      <c r="N108" s="2">
        <v>3500</v>
      </c>
      <c r="S108" s="2"/>
      <c r="T108" s="2">
        <f t="shared" si="43"/>
        <v>5989.2199999999993</v>
      </c>
      <c r="U108" s="2"/>
      <c r="V108" s="2">
        <f t="shared" si="44"/>
        <v>5989.2199999999993</v>
      </c>
    </row>
    <row r="109" spans="1:22" x14ac:dyDescent="0.2">
      <c r="A109" s="17" t="s">
        <v>74</v>
      </c>
      <c r="B109" s="19">
        <f t="shared" si="42"/>
        <v>0</v>
      </c>
      <c r="N109" s="2">
        <v>1464.36</v>
      </c>
      <c r="S109" s="2"/>
      <c r="T109" s="2">
        <f t="shared" si="43"/>
        <v>1464.36</v>
      </c>
      <c r="U109" s="2">
        <v>0</v>
      </c>
      <c r="V109" s="19">
        <f t="shared" si="44"/>
        <v>1464.36</v>
      </c>
    </row>
    <row r="110" spans="1:22" x14ac:dyDescent="0.2">
      <c r="A110" s="17" t="s">
        <v>75</v>
      </c>
      <c r="B110" s="19">
        <f t="shared" si="42"/>
        <v>0</v>
      </c>
      <c r="O110" s="2">
        <v>872</v>
      </c>
      <c r="S110" s="2"/>
      <c r="T110" s="2">
        <f t="shared" si="43"/>
        <v>872</v>
      </c>
      <c r="U110" s="2"/>
      <c r="V110" s="19">
        <f t="shared" si="44"/>
        <v>872</v>
      </c>
    </row>
    <row r="111" spans="1:22" x14ac:dyDescent="0.2">
      <c r="A111" s="13" t="s">
        <v>24</v>
      </c>
      <c r="B111" s="27">
        <f t="shared" si="42"/>
        <v>412.97</v>
      </c>
      <c r="C111" s="12">
        <f>SUM(C105:C106)</f>
        <v>0</v>
      </c>
      <c r="D111" s="12">
        <f t="shared" ref="D111:I111" si="45">SUM(D105:D106)</f>
        <v>0</v>
      </c>
      <c r="E111" s="12">
        <f t="shared" si="45"/>
        <v>0</v>
      </c>
      <c r="F111" s="12">
        <f t="shared" si="45"/>
        <v>412.97</v>
      </c>
      <c r="G111" s="12">
        <f t="shared" si="45"/>
        <v>0</v>
      </c>
      <c r="H111" s="12">
        <f t="shared" si="45"/>
        <v>0</v>
      </c>
      <c r="I111" s="12">
        <f t="shared" si="45"/>
        <v>1809.78</v>
      </c>
      <c r="J111" s="12">
        <f>SUM(J105:J107)</f>
        <v>500</v>
      </c>
      <c r="K111" s="12">
        <f>SUM(K105:K107)</f>
        <v>0</v>
      </c>
      <c r="L111" s="12">
        <f>SUM(L105:L107)</f>
        <v>0</v>
      </c>
      <c r="M111" s="12">
        <f>SUM(M105:M108)</f>
        <v>2489.2199999999998</v>
      </c>
      <c r="N111" s="12">
        <f>SUM(N105:N109)</f>
        <v>4964.3599999999997</v>
      </c>
      <c r="O111" s="12">
        <f>SUM(O105:O110)</f>
        <v>872</v>
      </c>
      <c r="P111" s="12">
        <f>SUM(P105:P110)</f>
        <v>0</v>
      </c>
      <c r="Q111" s="12"/>
      <c r="R111" s="12"/>
      <c r="S111" s="12">
        <f>SUM(S105:S110)</f>
        <v>0</v>
      </c>
      <c r="T111" s="12">
        <f>SUM(T105:T110)</f>
        <v>11048.33</v>
      </c>
      <c r="U111" s="12">
        <f>SUM(U105:U110)</f>
        <v>0</v>
      </c>
      <c r="V111" s="12">
        <f>SUM(V105:V110)</f>
        <v>11048.33</v>
      </c>
    </row>
    <row r="112" spans="1:22" x14ac:dyDescent="0.2">
      <c r="A112" s="13"/>
      <c r="B112" s="19">
        <f t="shared" si="42"/>
        <v>0</v>
      </c>
      <c r="S112" s="2"/>
      <c r="U112" s="2"/>
      <c r="V112" s="2"/>
    </row>
    <row r="113" spans="1:22" x14ac:dyDescent="0.2">
      <c r="A113" s="4" t="s">
        <v>77</v>
      </c>
      <c r="B113" s="19">
        <f t="shared" si="42"/>
        <v>0</v>
      </c>
      <c r="S113" s="2"/>
    </row>
    <row r="114" spans="1:22" x14ac:dyDescent="0.2">
      <c r="A114" s="5" t="s">
        <v>78</v>
      </c>
      <c r="B114" s="19">
        <f t="shared" si="42"/>
        <v>0</v>
      </c>
      <c r="O114" s="2">
        <v>597.57000000000005</v>
      </c>
      <c r="S114" s="2"/>
      <c r="T114" s="2">
        <f t="shared" ref="T114:T118" si="46">SUM(C114:S114)</f>
        <v>597.57000000000005</v>
      </c>
      <c r="U114" s="2"/>
      <c r="V114" s="19">
        <f t="shared" ref="V114:V116" si="47">SUM(T114:U114)</f>
        <v>597.57000000000005</v>
      </c>
    </row>
    <row r="115" spans="1:22" x14ac:dyDescent="0.2">
      <c r="A115" s="5" t="s">
        <v>81</v>
      </c>
      <c r="B115" s="19">
        <f t="shared" si="42"/>
        <v>0</v>
      </c>
      <c r="P115" s="2">
        <v>250</v>
      </c>
      <c r="S115" s="2"/>
      <c r="T115" s="2">
        <f t="shared" si="46"/>
        <v>250</v>
      </c>
      <c r="U115" s="2"/>
      <c r="V115" s="19">
        <f t="shared" si="47"/>
        <v>250</v>
      </c>
    </row>
    <row r="116" spans="1:22" x14ac:dyDescent="0.2">
      <c r="A116" s="5" t="s">
        <v>82</v>
      </c>
      <c r="B116" s="19">
        <f t="shared" si="42"/>
        <v>0</v>
      </c>
      <c r="P116" s="2">
        <v>400</v>
      </c>
      <c r="S116" s="2"/>
      <c r="T116" s="2">
        <f t="shared" si="46"/>
        <v>400</v>
      </c>
      <c r="U116" s="2"/>
      <c r="V116" s="19">
        <f t="shared" si="47"/>
        <v>400</v>
      </c>
    </row>
    <row r="117" spans="1:22" x14ac:dyDescent="0.2">
      <c r="A117" s="5" t="s">
        <v>87</v>
      </c>
      <c r="B117" s="19">
        <f t="shared" si="42"/>
        <v>0</v>
      </c>
      <c r="P117" s="2">
        <v>250</v>
      </c>
      <c r="S117" s="2"/>
      <c r="T117" s="2">
        <f t="shared" si="46"/>
        <v>250</v>
      </c>
      <c r="U117" s="2"/>
      <c r="V117" s="19">
        <f t="shared" ref="V117" si="48">SUM(T117:U117)</f>
        <v>250</v>
      </c>
    </row>
    <row r="118" spans="1:22" x14ac:dyDescent="0.2">
      <c r="A118" s="5" t="s">
        <v>91</v>
      </c>
      <c r="Q118" s="2">
        <v>320.5</v>
      </c>
      <c r="R118" s="2">
        <v>501.75</v>
      </c>
      <c r="S118" s="2"/>
      <c r="T118" s="2">
        <f t="shared" si="46"/>
        <v>822.25</v>
      </c>
      <c r="U118" s="2"/>
      <c r="V118" s="19">
        <f t="shared" ref="V118" si="49">SUM(T118:U118)</f>
        <v>822.25</v>
      </c>
    </row>
    <row r="119" spans="1:22" x14ac:dyDescent="0.2">
      <c r="A119" s="13" t="s">
        <v>24</v>
      </c>
      <c r="B119" s="27">
        <f>SUM(C119:H119)</f>
        <v>0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>
        <f>SUM(O114:O116)</f>
        <v>597.57000000000005</v>
      </c>
      <c r="P119" s="12">
        <f>SUM(P115:P117)</f>
        <v>900</v>
      </c>
      <c r="Q119" s="12">
        <f>SUM(Q118)</f>
        <v>320.5</v>
      </c>
      <c r="R119" s="12">
        <f>SUM(R118)</f>
        <v>501.75</v>
      </c>
      <c r="S119" s="12">
        <f>SUM(S118)</f>
        <v>0</v>
      </c>
      <c r="T119" s="12">
        <f>SUM(T114:T118)</f>
        <v>2319.8200000000002</v>
      </c>
      <c r="U119" s="12">
        <f t="shared" ref="U119:V119" si="50">SUM(U114:U118)</f>
        <v>0</v>
      </c>
      <c r="V119" s="12">
        <f t="shared" si="50"/>
        <v>2319.8200000000002</v>
      </c>
    </row>
    <row r="120" spans="1:22" x14ac:dyDescent="0.2">
      <c r="A120" s="5"/>
      <c r="B120" s="19"/>
      <c r="S120" s="2"/>
      <c r="U120" s="2"/>
      <c r="V120" s="2"/>
    </row>
    <row r="121" spans="1:22" x14ac:dyDescent="0.2">
      <c r="A121" s="5"/>
      <c r="B121" s="19"/>
      <c r="S121" s="2"/>
      <c r="U121" s="2"/>
      <c r="V121" s="2"/>
    </row>
    <row r="122" spans="1:22" x14ac:dyDescent="0.2">
      <c r="A122" s="4" t="s">
        <v>79</v>
      </c>
      <c r="B122" s="19"/>
      <c r="S122" s="2"/>
      <c r="U122" s="2"/>
      <c r="V122" s="2"/>
    </row>
    <row r="123" spans="1:22" x14ac:dyDescent="0.2">
      <c r="A123" s="5" t="s">
        <v>80</v>
      </c>
      <c r="B123" s="19">
        <f t="shared" ref="B123:B131" si="51">SUM(C123:H123)</f>
        <v>0</v>
      </c>
      <c r="P123" s="2">
        <v>640</v>
      </c>
      <c r="S123" s="2"/>
      <c r="T123" s="2">
        <f t="shared" ref="T123:T129" si="52">SUM(C123:S123)</f>
        <v>640</v>
      </c>
      <c r="U123" s="2"/>
      <c r="V123" s="19">
        <f t="shared" ref="V123:V125" si="53">SUM(T123:U123)</f>
        <v>640</v>
      </c>
    </row>
    <row r="124" spans="1:22" x14ac:dyDescent="0.2">
      <c r="A124" s="5" t="s">
        <v>85</v>
      </c>
      <c r="B124" s="19">
        <f t="shared" si="51"/>
        <v>0</v>
      </c>
      <c r="P124" s="2">
        <v>550</v>
      </c>
      <c r="Q124" s="2">
        <v>2550</v>
      </c>
      <c r="R124" s="2">
        <v>2000</v>
      </c>
      <c r="S124" s="2"/>
      <c r="T124" s="2">
        <f t="shared" si="52"/>
        <v>5100</v>
      </c>
      <c r="U124" s="2"/>
      <c r="V124" s="19">
        <f t="shared" si="53"/>
        <v>5100</v>
      </c>
    </row>
    <row r="125" spans="1:22" x14ac:dyDescent="0.2">
      <c r="A125" s="5" t="s">
        <v>86</v>
      </c>
      <c r="B125" s="19">
        <f t="shared" si="51"/>
        <v>0</v>
      </c>
      <c r="P125" s="2">
        <v>500</v>
      </c>
      <c r="S125" s="2"/>
      <c r="T125" s="2">
        <f t="shared" si="52"/>
        <v>500</v>
      </c>
      <c r="U125" s="2"/>
      <c r="V125" s="19">
        <f t="shared" si="53"/>
        <v>500</v>
      </c>
    </row>
    <row r="126" spans="1:22" x14ac:dyDescent="0.2">
      <c r="A126" s="5" t="s">
        <v>90</v>
      </c>
      <c r="B126" s="19">
        <f t="shared" si="51"/>
        <v>0</v>
      </c>
      <c r="Q126" s="2">
        <v>2500</v>
      </c>
      <c r="S126" s="2"/>
      <c r="T126" s="2">
        <f t="shared" si="52"/>
        <v>2500</v>
      </c>
      <c r="U126" s="2"/>
      <c r="V126" s="19">
        <f t="shared" ref="V126:V129" si="54">SUM(T126:U126)</f>
        <v>2500</v>
      </c>
    </row>
    <row r="127" spans="1:22" x14ac:dyDescent="0.2">
      <c r="A127" s="33" t="s">
        <v>92</v>
      </c>
      <c r="B127" s="19"/>
      <c r="S127" s="2">
        <v>6500</v>
      </c>
      <c r="T127" s="2">
        <f t="shared" si="52"/>
        <v>6500</v>
      </c>
      <c r="U127" s="2"/>
      <c r="V127" s="19">
        <f t="shared" si="54"/>
        <v>6500</v>
      </c>
    </row>
    <row r="128" spans="1:22" x14ac:dyDescent="0.2">
      <c r="A128" s="33" t="s">
        <v>93</v>
      </c>
      <c r="B128" s="19"/>
      <c r="S128" s="2">
        <v>6500</v>
      </c>
      <c r="T128" s="2">
        <f t="shared" si="52"/>
        <v>6500</v>
      </c>
      <c r="U128" s="2"/>
      <c r="V128" s="19">
        <f t="shared" si="54"/>
        <v>6500</v>
      </c>
    </row>
    <row r="129" spans="1:22" ht="25.5" x14ac:dyDescent="0.2">
      <c r="A129" s="36" t="s">
        <v>94</v>
      </c>
      <c r="B129" s="19"/>
      <c r="S129" s="2">
        <v>2000</v>
      </c>
      <c r="T129" s="2">
        <f t="shared" si="52"/>
        <v>2000</v>
      </c>
      <c r="U129" s="2"/>
      <c r="V129" s="19">
        <f t="shared" si="54"/>
        <v>2000</v>
      </c>
    </row>
    <row r="130" spans="1:22" x14ac:dyDescent="0.2">
      <c r="A130" s="13" t="s">
        <v>24</v>
      </c>
      <c r="B130" s="27">
        <f t="shared" si="51"/>
        <v>0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>
        <f>SUM(O123:O125)</f>
        <v>0</v>
      </c>
      <c r="P130" s="12">
        <f t="shared" ref="P130" si="55">SUM(P123:P125)</f>
        <v>1690</v>
      </c>
      <c r="Q130" s="12">
        <f>SUM(Q123:Q126)</f>
        <v>5050</v>
      </c>
      <c r="R130" s="12">
        <f>SUM(R123:R129)</f>
        <v>2000</v>
      </c>
      <c r="S130" s="12">
        <f>SUM(S123:S129)</f>
        <v>15000</v>
      </c>
      <c r="T130" s="12">
        <f>SUM(T123:T129)</f>
        <v>23740</v>
      </c>
      <c r="U130" s="12">
        <f>SUM(U123:U129)</f>
        <v>0</v>
      </c>
      <c r="V130" s="12">
        <f>SUM(V123:V129)</f>
        <v>23740</v>
      </c>
    </row>
    <row r="131" spans="1:22" x14ac:dyDescent="0.2">
      <c r="A131" s="26"/>
      <c r="B131" s="19">
        <f t="shared" si="51"/>
        <v>0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2"/>
      <c r="T131" s="14"/>
      <c r="U131" s="14"/>
      <c r="V131" s="14"/>
    </row>
    <row r="132" spans="1:22" ht="13.5" thickBot="1" x14ac:dyDescent="0.25">
      <c r="A132" s="3" t="s">
        <v>0</v>
      </c>
      <c r="B132" s="15">
        <f t="shared" ref="B132:Q132" si="56">B130+B119+B111+B100+B97+B90+B82+B72+B69+B53+B44+B31+B24+B16</f>
        <v>93850.44</v>
      </c>
      <c r="C132" s="15">
        <f t="shared" si="56"/>
        <v>8167.78</v>
      </c>
      <c r="D132" s="15">
        <f t="shared" si="56"/>
        <v>23357.489999999998</v>
      </c>
      <c r="E132" s="15">
        <f t="shared" si="56"/>
        <v>17490.28</v>
      </c>
      <c r="F132" s="15">
        <f t="shared" si="56"/>
        <v>26061.5</v>
      </c>
      <c r="G132" s="15">
        <f t="shared" si="56"/>
        <v>8809.68</v>
      </c>
      <c r="H132" s="15">
        <f t="shared" si="56"/>
        <v>9963.7099999999991</v>
      </c>
      <c r="I132" s="15">
        <f t="shared" si="56"/>
        <v>19223.019999999997</v>
      </c>
      <c r="J132" s="15">
        <f t="shared" si="56"/>
        <v>124164.73999999999</v>
      </c>
      <c r="K132" s="15">
        <f t="shared" si="56"/>
        <v>12171.86</v>
      </c>
      <c r="L132" s="15">
        <f t="shared" si="56"/>
        <v>8807.07</v>
      </c>
      <c r="M132" s="15">
        <f t="shared" si="56"/>
        <v>9147.02</v>
      </c>
      <c r="N132" s="15">
        <f t="shared" si="56"/>
        <v>14681.19</v>
      </c>
      <c r="O132" s="15">
        <f t="shared" si="56"/>
        <v>18357.060000000001</v>
      </c>
      <c r="P132" s="15">
        <f t="shared" si="56"/>
        <v>26864.13</v>
      </c>
      <c r="Q132" s="15">
        <f t="shared" si="56"/>
        <v>22453.66</v>
      </c>
      <c r="R132" s="15">
        <f>R130+R119+R111+R100+R97+R90+R82+R72+R69+R53+R44+R31+R24+R16</f>
        <v>8008.7</v>
      </c>
      <c r="S132" s="15">
        <f>S130+S119+S111+S100+S97+S90+S82+S72+S69+S53+S44+S31+S24+S16</f>
        <v>15000</v>
      </c>
      <c r="T132" s="15">
        <f>T130+T119+T111+T100+T97+T90+T82+T72+T69+T53+T44+T31+T24+T16</f>
        <v>372728.89000000007</v>
      </c>
      <c r="U132" s="15">
        <f t="shared" ref="U132" si="57">U16+U24+U31+U44+U53+U69+U72+U82+U97+U100+U111+U90+U119+U130</f>
        <v>16932.72</v>
      </c>
      <c r="V132" s="15">
        <f>V130+V119+V111+V100+V97+V90+V82+V72+V69+V53+V44+V31+V24+V16</f>
        <v>389661.61000000004</v>
      </c>
    </row>
    <row r="133" spans="1:22" ht="13.5" thickTop="1" x14ac:dyDescent="0.2">
      <c r="U133" s="2"/>
      <c r="V133" s="2"/>
    </row>
    <row r="134" spans="1:22" x14ac:dyDescent="0.2">
      <c r="U134" s="2"/>
      <c r="V134" s="2"/>
    </row>
    <row r="135" spans="1:22" x14ac:dyDescent="0.2">
      <c r="A135" s="20"/>
      <c r="B135" s="29"/>
      <c r="U135" s="2"/>
      <c r="V135" s="2"/>
    </row>
    <row r="136" spans="1:22" x14ac:dyDescent="0.2">
      <c r="A136" s="20"/>
      <c r="B136" s="20"/>
      <c r="U136" s="2"/>
      <c r="V136" s="2"/>
    </row>
    <row r="137" spans="1:22" x14ac:dyDescent="0.2">
      <c r="U137" s="2"/>
      <c r="V137" s="2"/>
    </row>
    <row r="138" spans="1:22" x14ac:dyDescent="0.2">
      <c r="A138" s="5"/>
      <c r="B138" s="5"/>
      <c r="U138" s="2"/>
      <c r="V138" s="2"/>
    </row>
    <row r="139" spans="1:22" x14ac:dyDescent="0.2">
      <c r="A139" s="5"/>
      <c r="B139" s="5"/>
      <c r="U139" s="2"/>
      <c r="V139" s="2"/>
    </row>
    <row r="140" spans="1:22" x14ac:dyDescent="0.2">
      <c r="A140" s="5"/>
      <c r="B140" s="5"/>
      <c r="E140" s="24"/>
      <c r="U140" s="2"/>
      <c r="V140" s="2"/>
    </row>
    <row r="141" spans="1:22" x14ac:dyDescent="0.2">
      <c r="U141" s="2"/>
      <c r="V141" s="2"/>
    </row>
    <row r="142" spans="1:22" x14ac:dyDescent="0.2">
      <c r="A142" s="21"/>
      <c r="B142" s="21"/>
      <c r="D142" s="23"/>
    </row>
    <row r="144" spans="1:22" x14ac:dyDescent="0.2">
      <c r="A144" s="22"/>
      <c r="B144" s="22"/>
      <c r="C144" s="23"/>
      <c r="D144" s="23"/>
    </row>
  </sheetData>
  <phoneticPr fontId="0" type="noConversion"/>
  <pageMargins left="0.75" right="0.75" top="1" bottom="1" header="0.5" footer="0.5"/>
  <pageSetup scale="59" fitToHeight="0" orientation="landscape" verticalDpi="0" r:id="rId1"/>
  <headerFooter alignWithMargins="0">
    <oddHeader xml:space="preserve">&amp;CTarzana NC
Community Projects/NPG Funding
Since Inception
As of June 30, 2020
</oddHeader>
    <oddFooter>&amp;L&amp;D,&amp;T,&amp;F&amp;R&amp;P,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</cp:lastModifiedBy>
  <cp:lastPrinted>2020-07-16T17:54:06Z</cp:lastPrinted>
  <dcterms:created xsi:type="dcterms:W3CDTF">2006-11-28T18:46:05Z</dcterms:created>
  <dcterms:modified xsi:type="dcterms:W3CDTF">2020-07-16T17:55:12Z</dcterms:modified>
</cp:coreProperties>
</file>