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98267BD8-4185-4B3F-A5A9-A20A04B68A25}" xr6:coauthVersionLast="45" xr6:coauthVersionMax="45" xr10:uidLastSave="{00000000-0000-0000-0000-000000000000}"/>
  <bookViews>
    <workbookView xWindow="-120" yWindow="-120" windowWidth="20730" windowHeight="11160" activeTab="1" xr2:uid="{2E7D4DD9-2D4E-46BE-BC6B-7B99D4A7E887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$26:$26,'P&amp;L'!$27:$27,'P&amp;L'!$28:$28,'P&amp;L'!$31:$31</definedName>
    <definedName name="QB_DATA_1" localSheetId="0" hidden="1">'P&amp;L'!$32:$32,'P&amp;L'!$35:$35</definedName>
    <definedName name="QB_FORMULA_0" localSheetId="0" hidden="1">'P&amp;L'!$G$5,'P&amp;L'!#REF!,'P&amp;L'!$I$5,'P&amp;L'!#REF!,'P&amp;L'!$K$5,'P&amp;L'!$G$18,'P&amp;L'!#REF!,'P&amp;L'!$I$18,'P&amp;L'!#REF!,'P&amp;L'!$K$18,'P&amp;L'!$G$20,'P&amp;L'!#REF!,'P&amp;L'!$I$20,'P&amp;L'!#REF!,'P&amp;L'!$K$20,'P&amp;L'!$G$25</definedName>
    <definedName name="QB_FORMULA_1" localSheetId="0" hidden="1">'P&amp;L'!#REF!,'P&amp;L'!$I$25,'P&amp;L'!#REF!,'P&amp;L'!$K$25,'P&amp;L'!$G$29,'P&amp;L'!#REF!,'P&amp;L'!$I$29,'P&amp;L'!#REF!,'P&amp;L'!$K$29,'P&amp;L'!$G$33,'P&amp;L'!#REF!,'P&amp;L'!$I$33,'P&amp;L'!#REF!,'P&amp;L'!$K$33,'P&amp;L'!$G$34,'P&amp;L'!#REF!</definedName>
    <definedName name="QB_FORMULA_2" localSheetId="0" hidden="1">'P&amp;L'!$I$34,'P&amp;L'!#REF!,'P&amp;L'!$K$34,'P&amp;L'!$G$36,'P&amp;L'!#REF!,'P&amp;L'!$I$36,'P&amp;L'!#REF!,'P&amp;L'!$K$36,'P&amp;L'!$G$37,'P&amp;L'!#REF!,'P&amp;L'!$I$37,'P&amp;L'!#REF!,'P&amp;L'!$K$37</definedName>
    <definedName name="QB_ROW_123240" localSheetId="0" hidden="1">'P&amp;L'!$E$14</definedName>
    <definedName name="QB_ROW_13320" localSheetId="0" hidden="1">'P&amp;L'!$C$35</definedName>
    <definedName name="QB_ROW_15340" localSheetId="0" hidden="1">'P&amp;L'!$E$9</definedName>
    <definedName name="QB_ROW_171250" localSheetId="0" hidden="1">'P&amp;L'!$F$24</definedName>
    <definedName name="QB_ROW_18030" localSheetId="0" hidden="1">'P&amp;L'!$D$8</definedName>
    <definedName name="QB_ROW_18301" localSheetId="0" hidden="1">'P&amp;L'!$A$37</definedName>
    <definedName name="QB_ROW_18330" localSheetId="0" hidden="1">'P&amp;L'!$D$18</definedName>
    <definedName name="QB_ROW_189240" localSheetId="0" hidden="1">'P&amp;L'!$E$13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'P&amp;L'!$B$36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'P&amp;L'!$D$29</definedName>
    <definedName name="QB_ROW_30240" localSheetId="0" hidden="1">'P&amp;L'!$E$27</definedName>
    <definedName name="QB_ROW_31240" localSheetId="0" hidden="1">'P&amp;L'!$E$26</definedName>
    <definedName name="QB_ROW_36240" localSheetId="0" hidden="1">'P&amp;L'!$E$28</definedName>
    <definedName name="QB_ROW_44030" localSheetId="0" hidden="1">'P&amp;L'!$D$30</definedName>
    <definedName name="QB_ROW_44330" localSheetId="0" hidden="1">'P&amp;L'!$D$33</definedName>
    <definedName name="QB_ROW_45240" localSheetId="0" hidden="1">'P&amp;L'!$E$31</definedName>
    <definedName name="QB_ROW_46240" localSheetId="0" hidden="1">'P&amp;L'!$E$32</definedName>
    <definedName name="QB_ROW_47220" localSheetId="0" hidden="1">'P&amp;L'!$C$4</definedName>
    <definedName name="QB_ROW_8020" localSheetId="0" hidden="1">'P&amp;L'!$C$7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'P&amp;L'!$C$34</definedName>
    <definedName name="QB_ROW_97040" localSheetId="0" hidden="1">'P&amp;L'!$E$23</definedName>
    <definedName name="QB_ROW_97340" localSheetId="0" hidden="1">'P&amp;L'!$E$25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20191031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20191001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7" i="2" s="1"/>
  <c r="E10" i="2"/>
  <c r="E11" i="2" s="1"/>
  <c r="E12" i="2" s="1"/>
  <c r="K33" i="1"/>
  <c r="I33" i="1"/>
  <c r="G33" i="1"/>
  <c r="K25" i="1"/>
  <c r="K29" i="1" s="1"/>
  <c r="K34" i="1" s="1"/>
  <c r="I25" i="1"/>
  <c r="I29" i="1" s="1"/>
  <c r="I34" i="1" s="1"/>
  <c r="G25" i="1"/>
  <c r="G29" i="1" s="1"/>
  <c r="G34" i="1" s="1"/>
  <c r="K20" i="1"/>
  <c r="K18" i="1"/>
  <c r="I18" i="1"/>
  <c r="I20" i="1" s="1"/>
  <c r="G18" i="1"/>
  <c r="G20" i="1" s="1"/>
  <c r="K5" i="1"/>
  <c r="I5" i="1"/>
  <c r="G5" i="1"/>
  <c r="K36" i="1" l="1"/>
  <c r="G36" i="1"/>
  <c r="G37" i="1" s="1"/>
  <c r="K37" i="1"/>
  <c r="I36" i="1"/>
  <c r="I37" i="1" s="1"/>
</calcChain>
</file>

<file path=xl/sharedStrings.xml><?xml version="1.0" encoding="utf-8"?>
<sst xmlns="http://schemas.openxmlformats.org/spreadsheetml/2006/main" count="51" uniqueCount="50">
  <si>
    <t>Oct 19</t>
  </si>
  <si>
    <t>Jul - Oct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</si>
  <si>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</si>
  <si>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</si>
  <si>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</si>
  <si>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</si>
  <si>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</si>
  <si>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</si>
  <si>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</si>
  <si>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</si>
  <si>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</si>
  <si>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</si>
  <si>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</si>
  <si>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</si>
  <si>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</si>
  <si>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</si>
  <si>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</si>
  <si>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</si>
  <si>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</si>
  <si>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</si>
  <si>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</si>
  <si>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</si>
  <si>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</si>
  <si>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</si>
  <si>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</si>
  <si>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</si>
  <si>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</si>
  <si>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</si>
  <si>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</si>
  <si>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</si>
  <si>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</si>
  <si>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</si>
  <si>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</si>
  <si>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</si>
  <si>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</si>
  <si>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</si>
  <si>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</si>
  <si>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</si>
  <si>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Oct 31, 19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</si>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</sst>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7BEAACB-7135-4DBC-8677-327D364E4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1AA23BF-CDC1-4B29-895F-66307B109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ED1F-90BD-4D7B-9909-A441B460EEDC}">
  <sheetPr codeName="Sheet1"/>
  <dimension ref="A1:K38"/>
  <sheetViews>
    <sheetView workbookViewId="0">
      <pane xSplit="6" ySplit="2" topLeftCell="G28" activePane="bottomRight" state="frozenSplit"/>
      <selection pane="topRight" activeCell="G1" sqref="G1"/>
      <selection pane="bottomLeft" activeCell="A3" sqref="A3"/>
      <selection pane="bottomRight" activeCell="A38" sqref="A38"/>
    </sheetView>
  </sheetViews>
  <sheetFormatPr defaultRowHeight="15" x14ac:dyDescent="0.25"/>
  <cols>
    <col min="1" max="5" width="5.85546875" style="11" customWidth="1"/>
    <col min="6" max="6" width="29.7109375" style="11" customWidth="1"/>
    <col min="7" max="7" width="11.28515625" style="12" customWidth="1"/>
    <col min="8" max="8" width="2.28515625" style="12" customWidth="1"/>
    <col min="9" max="9" width="11.28515625" style="12" customWidth="1"/>
    <col min="10" max="10" width="2.28515625" style="12" customWidth="1"/>
    <col min="11" max="11" width="12.28515625" style="12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32.840000000000003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0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188.23</v>
      </c>
      <c r="H12" s="14"/>
      <c r="I12" s="14">
        <v>747.7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183.82</v>
      </c>
      <c r="H13" s="14"/>
      <c r="I13" s="14">
        <v>183.82</v>
      </c>
      <c r="J13" s="14"/>
      <c r="K13" s="14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0</v>
      </c>
      <c r="J15" s="14"/>
      <c r="K15" s="14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17.64</v>
      </c>
      <c r="J16" s="14"/>
      <c r="K16" s="14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3">
        <v>52.26</v>
      </c>
      <c r="H17" s="14"/>
      <c r="I17" s="13">
        <v>52.26</v>
      </c>
      <c r="J17" s="14"/>
      <c r="K17" s="13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4">
        <f>ROUND(SUM(G8:G17),5)</f>
        <v>424.31</v>
      </c>
      <c r="H18" s="14"/>
      <c r="I18" s="14">
        <f>ROUND(SUM(I8:I17),5)</f>
        <v>1034.26</v>
      </c>
      <c r="J18" s="14"/>
      <c r="K18" s="14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3">
        <v>207.9</v>
      </c>
      <c r="H19" s="14"/>
      <c r="I19" s="13">
        <v>739.2</v>
      </c>
      <c r="J19" s="14"/>
      <c r="K19" s="13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>
        <f>ROUND(G7+SUM(G18:G19),5)</f>
        <v>632.21</v>
      </c>
      <c r="H20" s="14"/>
      <c r="I20" s="14">
        <f>ROUND(I7+SUM(I18:I19),5)</f>
        <v>1773.46</v>
      </c>
      <c r="J20" s="14"/>
      <c r="K20" s="14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 t="s">
        <v>22</v>
      </c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/>
      <c r="E23" s="1" t="s">
        <v>23</v>
      </c>
      <c r="F23" s="1"/>
      <c r="G23" s="14"/>
      <c r="H23" s="14"/>
      <c r="I23" s="14"/>
      <c r="J23" s="14"/>
      <c r="K23" s="14"/>
    </row>
    <row r="24" spans="1:11" ht="15.75" thickBot="1" x14ac:dyDescent="0.3">
      <c r="A24" s="1"/>
      <c r="B24" s="1"/>
      <c r="C24" s="1"/>
      <c r="D24" s="1"/>
      <c r="E24" s="1"/>
      <c r="F24" s="1" t="s">
        <v>24</v>
      </c>
      <c r="G24" s="13">
        <v>0</v>
      </c>
      <c r="H24" s="14"/>
      <c r="I24" s="13">
        <v>0</v>
      </c>
      <c r="J24" s="14"/>
      <c r="K24" s="13">
        <v>3000</v>
      </c>
    </row>
    <row r="25" spans="1:11" x14ac:dyDescent="0.25">
      <c r="A25" s="1"/>
      <c r="B25" s="1"/>
      <c r="C25" s="1"/>
      <c r="D25" s="1"/>
      <c r="E25" s="1" t="s">
        <v>25</v>
      </c>
      <c r="F25" s="1"/>
      <c r="G25" s="14">
        <f>ROUND(SUM(G23:G24),5)</f>
        <v>0</v>
      </c>
      <c r="H25" s="14"/>
      <c r="I25" s="14">
        <f>ROUND(SUM(I23:I24),5)</f>
        <v>0</v>
      </c>
      <c r="J25" s="14"/>
      <c r="K25" s="14">
        <f>ROUND(SUM(K23:K24),5)</f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v>163.16</v>
      </c>
      <c r="H26" s="14"/>
      <c r="I26" s="14">
        <v>163.16</v>
      </c>
      <c r="J26" s="14"/>
      <c r="K26" s="14">
        <v>550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2639.39</v>
      </c>
      <c r="J27" s="14"/>
      <c r="K27" s="14">
        <v>2639.59</v>
      </c>
    </row>
    <row r="28" spans="1:11" ht="15.75" thickBot="1" x14ac:dyDescent="0.3">
      <c r="A28" s="1"/>
      <c r="B28" s="1"/>
      <c r="C28" s="1"/>
      <c r="D28" s="1"/>
      <c r="E28" s="1" t="s">
        <v>28</v>
      </c>
      <c r="F28" s="1"/>
      <c r="G28" s="13">
        <v>0</v>
      </c>
      <c r="H28" s="14"/>
      <c r="I28" s="13">
        <v>0</v>
      </c>
      <c r="J28" s="14"/>
      <c r="K28" s="13">
        <v>250</v>
      </c>
    </row>
    <row r="29" spans="1:11" x14ac:dyDescent="0.25">
      <c r="A29" s="1"/>
      <c r="B29" s="1"/>
      <c r="C29" s="1"/>
      <c r="D29" s="1" t="s">
        <v>29</v>
      </c>
      <c r="E29" s="1"/>
      <c r="F29" s="1"/>
      <c r="G29" s="14">
        <f>ROUND(G22+SUM(G25:G28),5)</f>
        <v>163.16</v>
      </c>
      <c r="H29" s="14"/>
      <c r="I29" s="14">
        <f>ROUND(I22+SUM(I25:I28),5)</f>
        <v>2802.55</v>
      </c>
      <c r="J29" s="14"/>
      <c r="K29" s="14">
        <f>ROUND(K22+SUM(K25:K28),5)</f>
        <v>6439.59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/>
      <c r="H30" s="14"/>
      <c r="I30" s="14"/>
      <c r="J30" s="14"/>
      <c r="K30" s="14"/>
    </row>
    <row r="31" spans="1:11" x14ac:dyDescent="0.25">
      <c r="A31" s="1"/>
      <c r="B31" s="1"/>
      <c r="C31" s="1"/>
      <c r="D31" s="1"/>
      <c r="E31" s="1" t="s">
        <v>31</v>
      </c>
      <c r="F31" s="1"/>
      <c r="G31" s="14">
        <v>40</v>
      </c>
      <c r="H31" s="14"/>
      <c r="I31" s="14">
        <v>160</v>
      </c>
      <c r="J31" s="14"/>
      <c r="K31" s="14">
        <v>480</v>
      </c>
    </row>
    <row r="32" spans="1:11" ht="15.75" thickBot="1" x14ac:dyDescent="0.3">
      <c r="A32" s="1"/>
      <c r="B32" s="1"/>
      <c r="C32" s="1"/>
      <c r="D32" s="1"/>
      <c r="E32" s="1" t="s">
        <v>32</v>
      </c>
      <c r="F32" s="1"/>
      <c r="G32" s="15">
        <v>150</v>
      </c>
      <c r="H32" s="14"/>
      <c r="I32" s="15">
        <v>600</v>
      </c>
      <c r="J32" s="14"/>
      <c r="K32" s="15">
        <v>3800</v>
      </c>
    </row>
    <row r="33" spans="1:11" ht="15.75" thickBot="1" x14ac:dyDescent="0.3">
      <c r="A33" s="1"/>
      <c r="B33" s="1"/>
      <c r="C33" s="1"/>
      <c r="D33" s="1" t="s">
        <v>33</v>
      </c>
      <c r="E33" s="1"/>
      <c r="F33" s="1"/>
      <c r="G33" s="16">
        <f>ROUND(SUM(G30:G32),5)</f>
        <v>190</v>
      </c>
      <c r="H33" s="14"/>
      <c r="I33" s="16">
        <f>ROUND(SUM(I30:I32),5)</f>
        <v>760</v>
      </c>
      <c r="J33" s="14"/>
      <c r="K33" s="16">
        <f>ROUND(SUM(K30:K32),5)</f>
        <v>4280</v>
      </c>
    </row>
    <row r="34" spans="1:11" x14ac:dyDescent="0.25">
      <c r="A34" s="1"/>
      <c r="B34" s="1"/>
      <c r="C34" s="1" t="s">
        <v>34</v>
      </c>
      <c r="D34" s="1"/>
      <c r="E34" s="1"/>
      <c r="F34" s="1"/>
      <c r="G34" s="14">
        <f>ROUND(G21+G29+G33,5)</f>
        <v>353.16</v>
      </c>
      <c r="H34" s="14"/>
      <c r="I34" s="14">
        <f>ROUND(I21+I29+I33,5)</f>
        <v>3562.55</v>
      </c>
      <c r="J34" s="14"/>
      <c r="K34" s="14">
        <f>ROUND(K21+K29+K33,5)</f>
        <v>10719.59</v>
      </c>
    </row>
    <row r="35" spans="1:11" ht="15.75" thickBot="1" x14ac:dyDescent="0.3">
      <c r="A35" s="1"/>
      <c r="B35" s="1"/>
      <c r="C35" s="1" t="s">
        <v>35</v>
      </c>
      <c r="D35" s="1"/>
      <c r="E35" s="1"/>
      <c r="F35" s="1"/>
      <c r="G35" s="15">
        <v>0</v>
      </c>
      <c r="H35" s="14"/>
      <c r="I35" s="15">
        <v>0</v>
      </c>
      <c r="J35" s="14"/>
      <c r="K35" s="15">
        <v>31272.68</v>
      </c>
    </row>
    <row r="36" spans="1:11" ht="15.75" thickBot="1" x14ac:dyDescent="0.3">
      <c r="A36" s="1"/>
      <c r="B36" s="1" t="s">
        <v>36</v>
      </c>
      <c r="C36" s="1"/>
      <c r="D36" s="1"/>
      <c r="E36" s="1"/>
      <c r="F36" s="1"/>
      <c r="G36" s="17">
        <f>ROUND(G6+G20+SUM(G34:G35),5)</f>
        <v>985.37</v>
      </c>
      <c r="H36" s="14"/>
      <c r="I36" s="17">
        <f>ROUND(I6+I20+SUM(I34:I35),5)</f>
        <v>5336.01</v>
      </c>
      <c r="J36" s="14"/>
      <c r="K36" s="17">
        <f>ROUND(K6+K20+SUM(K34:K35),5)</f>
        <v>49272.27</v>
      </c>
    </row>
    <row r="37" spans="1:11" s="6" customFormat="1" ht="12" thickBot="1" x14ac:dyDescent="0.25">
      <c r="A37" s="1" t="s">
        <v>37</v>
      </c>
      <c r="B37" s="1"/>
      <c r="C37" s="1"/>
      <c r="D37" s="1"/>
      <c r="E37" s="1"/>
      <c r="F37" s="1"/>
      <c r="G37" s="18">
        <f>ROUND(G5-G36,5)</f>
        <v>-985.37</v>
      </c>
      <c r="H37" s="19"/>
      <c r="I37" s="18">
        <f>ROUND(I5-I36,5)</f>
        <v>43936.26</v>
      </c>
      <c r="J37" s="19"/>
      <c r="K37" s="18">
        <f>ROUND(K5-K36,5)</f>
        <v>0</v>
      </c>
    </row>
    <row r="38" spans="1:11" ht="15.75" thickTop="1" x14ac:dyDescent="0.25"/>
  </sheetData>
  <pageMargins left="0.7" right="0.7" top="0.75" bottom="0.75" header="0.1" footer="0.3"/>
  <pageSetup scale="90" fitToHeight="0" orientation="landscape" horizontalDpi="0" verticalDpi="0" r:id="rId1"/>
  <headerFooter>
    <oddHeader>&amp;L&amp;"Arial,Bold"&amp;8 4:39 PM
&amp;"Arial,Bold"&amp;8 11/06/19
&amp;"Arial,Bold"&amp;8 Cash Basis&amp;C&amp;"Arial,Bold"&amp;12 Tarzana Neighborhood Council
&amp;"Arial,Bold"&amp;14 Profit &amp;&amp; Loss Budget Performance
&amp;"Arial,Bold"&amp;10 October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3E71-B330-433F-9DF9-DAAE148FFFCD}">
  <dimension ref="A3:E18"/>
  <sheetViews>
    <sheetView tabSelected="1" workbookViewId="0">
      <selection activeCell="L13" sqref="L13"/>
    </sheetView>
  </sheetViews>
  <sheetFormatPr defaultRowHeight="15" x14ac:dyDescent="0.25"/>
  <cols>
    <col min="1" max="3" width="6.28515625" customWidth="1"/>
    <col min="4" max="4" width="30.85546875" customWidth="1"/>
    <col min="5" max="5" width="13" customWidth="1"/>
  </cols>
  <sheetData>
    <row r="3" spans="1:5" ht="15.75" thickBot="1" x14ac:dyDescent="0.3">
      <c r="A3" s="7"/>
      <c r="B3" s="7"/>
      <c r="C3" s="7"/>
      <c r="D3" s="7"/>
      <c r="E3" s="22" t="s">
        <v>38</v>
      </c>
    </row>
    <row r="4" spans="1:5" ht="15.75" thickTop="1" x14ac:dyDescent="0.25">
      <c r="A4" s="7"/>
      <c r="B4" s="7"/>
      <c r="C4" s="7"/>
      <c r="D4" s="7"/>
      <c r="E4" s="23"/>
    </row>
    <row r="5" spans="1:5" x14ac:dyDescent="0.25">
      <c r="A5" s="7"/>
      <c r="B5" s="7"/>
      <c r="C5" s="7"/>
      <c r="D5" s="7"/>
      <c r="E5" s="23"/>
    </row>
    <row r="6" spans="1:5" x14ac:dyDescent="0.25">
      <c r="A6" s="1" t="s">
        <v>39</v>
      </c>
      <c r="B6" s="1"/>
      <c r="C6" s="1"/>
      <c r="D6" s="1"/>
      <c r="E6" s="4"/>
    </row>
    <row r="7" spans="1:5" x14ac:dyDescent="0.25">
      <c r="A7" s="1"/>
      <c r="B7" s="1" t="s">
        <v>40</v>
      </c>
      <c r="C7" s="1"/>
      <c r="D7" s="1"/>
      <c r="E7" s="4"/>
    </row>
    <row r="8" spans="1:5" x14ac:dyDescent="0.25">
      <c r="A8" s="1"/>
      <c r="B8" s="1"/>
      <c r="C8" s="1" t="s">
        <v>41</v>
      </c>
      <c r="D8" s="1"/>
      <c r="E8" s="4"/>
    </row>
    <row r="9" spans="1:5" ht="15.75" thickBot="1" x14ac:dyDescent="0.3">
      <c r="A9" s="1"/>
      <c r="B9" s="1"/>
      <c r="C9" s="1"/>
      <c r="D9" s="1" t="s">
        <v>42</v>
      </c>
      <c r="E9" s="21">
        <v>43936.26</v>
      </c>
    </row>
    <row r="10" spans="1:5" ht="15.75" thickBot="1" x14ac:dyDescent="0.3">
      <c r="A10" s="1"/>
      <c r="B10" s="1"/>
      <c r="C10" s="1" t="s">
        <v>43</v>
      </c>
      <c r="D10" s="1"/>
      <c r="E10" s="17">
        <f>ROUND(SUM(E8:E9),5)</f>
        <v>43936.26</v>
      </c>
    </row>
    <row r="11" spans="1:5" ht="15.75" thickBot="1" x14ac:dyDescent="0.3">
      <c r="A11" s="1"/>
      <c r="B11" s="1" t="s">
        <v>44</v>
      </c>
      <c r="C11" s="1"/>
      <c r="D11" s="1"/>
      <c r="E11" s="17">
        <f>ROUND(E7+E10,5)</f>
        <v>43936.26</v>
      </c>
    </row>
    <row r="12" spans="1:5" ht="15.75" thickBot="1" x14ac:dyDescent="0.3">
      <c r="A12" s="1" t="s">
        <v>45</v>
      </c>
      <c r="B12" s="1"/>
      <c r="C12" s="1"/>
      <c r="D12" s="1"/>
      <c r="E12" s="18">
        <f>ROUND(E6+E11,5)</f>
        <v>43936.26</v>
      </c>
    </row>
    <row r="13" spans="1:5" ht="15.75" thickTop="1" x14ac:dyDescent="0.25">
      <c r="A13" s="1" t="s">
        <v>46</v>
      </c>
      <c r="B13" s="1"/>
      <c r="C13" s="1"/>
      <c r="D13" s="1"/>
      <c r="E13" s="21"/>
    </row>
    <row r="14" spans="1:5" x14ac:dyDescent="0.25">
      <c r="A14" s="1"/>
      <c r="B14" s="1" t="s">
        <v>47</v>
      </c>
      <c r="C14" s="1"/>
      <c r="D14" s="1"/>
      <c r="E14" s="21"/>
    </row>
    <row r="15" spans="1:5" ht="15.75" thickBot="1" x14ac:dyDescent="0.3">
      <c r="A15" s="1"/>
      <c r="B15" s="1"/>
      <c r="C15" s="1" t="s">
        <v>37</v>
      </c>
      <c r="D15" s="1"/>
      <c r="E15" s="21">
        <v>43936.26</v>
      </c>
    </row>
    <row r="16" spans="1:5" ht="15.75" thickBot="1" x14ac:dyDescent="0.3">
      <c r="A16" s="1"/>
      <c r="B16" s="1" t="s">
        <v>48</v>
      </c>
      <c r="C16" s="1"/>
      <c r="D16" s="1"/>
      <c r="E16" s="17">
        <f>ROUND(SUM(E14:E15),5)</f>
        <v>43936.26</v>
      </c>
    </row>
    <row r="17" spans="1:5" ht="15.75" thickBot="1" x14ac:dyDescent="0.3">
      <c r="A17" s="1" t="s">
        <v>49</v>
      </c>
      <c r="B17" s="1"/>
      <c r="C17" s="1"/>
      <c r="D17" s="1"/>
      <c r="E17" s="18">
        <f>ROUND(E13+E16,5)</f>
        <v>43936.26</v>
      </c>
    </row>
    <row r="18" spans="1:5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&amp;C&amp;"-,Bold"&amp;12Tarzana Neighborhood Council
&amp;14Balance Sheet&amp;12
As of October 31, 2019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2019-11-07T00:55:11Z</cp:lastPrinted>
  <dcterms:created xsi:type="dcterms:W3CDTF">2019-11-07T00:39:23Z</dcterms:created>
  <dcterms:modified xsi:type="dcterms:W3CDTF">2019-11-07T00:58:37Z</dcterms:modified>
</cp:coreProperties>
</file>