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3cb290abca258b/Desktop/Documents/"/>
    </mc:Choice>
  </mc:AlternateContent>
  <xr:revisionPtr revIDLastSave="17" documentId="8_{BF9439A0-6A1D-4681-9BE3-3F05B3415FF1}" xr6:coauthVersionLast="47" xr6:coauthVersionMax="47" xr10:uidLastSave="{E7EE2570-FEB1-4FB2-AE93-0767E0BAEA8A}"/>
  <bookViews>
    <workbookView xWindow="-110" yWindow="-110" windowWidth="19420" windowHeight="11500" xr2:uid="{49186D1D-6DB3-48FB-8C8F-4387D15846A6}"/>
  </bookViews>
  <sheets>
    <sheet name="P&amp;L" sheetId="1" r:id="rId1"/>
    <sheet name="Balance Sheet" sheetId="3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'Balance Sheet'!$A:$D,'Balance Sheet'!$1:$1</definedName>
    <definedName name="_xlnm.Print_Titles" localSheetId="0">'P&amp;L'!$A:$G,'P&amp;L'!$1:$2</definedName>
    <definedName name="QB_COLUMN_29" localSheetId="1" hidden="1">'Balance Sheet'!$E$1</definedName>
    <definedName name="QB_COLUMN_59200" localSheetId="0" hidden="1">'P&amp;L'!$H$2</definedName>
    <definedName name="QB_COLUMN_62220" localSheetId="0" hidden="1">'P&amp;L'!$J$2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'P&amp;L'!$L$2</definedName>
    <definedName name="QB_DATA_0" localSheetId="1" hidden="1">'Balance Sheet'!$5:$5,'Balance Sheet'!$11:$11</definedName>
    <definedName name="QB_DATA_0" localSheetId="0" hidden="1">'P&amp;L'!$5:$5,'P&amp;L'!$6:$6,'P&amp;L'!$12:$12,'P&amp;L'!$13:$13,'P&amp;L'!$14:$14,'P&amp;L'!$15:$15,'P&amp;L'!$17:$17,'P&amp;L'!$19:$19,'P&amp;L'!$20:$20,'P&amp;L'!$24:$24,'P&amp;L'!$25:$25,'P&amp;L'!$26:$26,'P&amp;L'!$27:$27,'P&amp;L'!$29:$29,'P&amp;L'!$30:$30,'P&amp;L'!$31:$31</definedName>
    <definedName name="QB_DATA_1" localSheetId="0" hidden="1">'P&amp;L'!$33:$33,'P&amp;L'!$38:$38,'P&amp;L'!$42:$42,'P&amp;L'!$43:$43,'P&amp;L'!$44:$44,'P&amp;L'!$46:$46,'P&amp;L'!$47:$47,'P&amp;L'!$48:$48,'P&amp;L'!$49:$49,'P&amp;L'!$50:$50,'P&amp;L'!$51:$51,'P&amp;L'!$52:$52,'P&amp;L'!$53:$53,'P&amp;L'!$54:$54,'P&amp;L'!$55:$55,'P&amp;L'!$56:$56</definedName>
    <definedName name="QB_DATA_2" localSheetId="0" hidden="1">'P&amp;L'!$57:$57,'P&amp;L'!$59:$59,'P&amp;L'!$60:$60,'P&amp;L'!$61:$61,'P&amp;L'!$65:$65,'P&amp;L'!$66:$66,'P&amp;L'!$67:$67,'P&amp;L'!$68:$68,'P&amp;L'!$69:$69,'P&amp;L'!$71:$71</definedName>
    <definedName name="QB_FORMULA_0" localSheetId="1" hidden="1">'Balance Sheet'!$E$6,'Balance Sheet'!$E$7,'Balance Sheet'!$E$8,'Balance Sheet'!$E$12,'Balance Sheet'!$E$13</definedName>
    <definedName name="QB_FORMULA_0" localSheetId="0" hidden="1">'P&amp;L'!$H$7,'P&amp;L'!$J$7,'P&amp;L'!#REF!,'P&amp;L'!$L$7,'P&amp;L'!$H$8,'P&amp;L'!$J$8,'P&amp;L'!#REF!,'P&amp;L'!$L$8,'P&amp;L'!$H$21,'P&amp;L'!$J$21,'P&amp;L'!#REF!,'P&amp;L'!$L$21,'P&amp;L'!$H$22,'P&amp;L'!$J$22,'P&amp;L'!#REF!,'P&amp;L'!$L$22</definedName>
    <definedName name="QB_FORMULA_1" localSheetId="0" hidden="1">'P&amp;L'!$H$28,'P&amp;L'!$J$28,'P&amp;L'!#REF!,'P&amp;L'!$L$28,'P&amp;L'!$H$32,'P&amp;L'!#REF!,'P&amp;L'!$J$32,'P&amp;L'!#REF!,'P&amp;L'!$L$32,'P&amp;L'!$H$34,'P&amp;L'!#REF!,'P&amp;L'!$J$34,'P&amp;L'!#REF!,'P&amp;L'!$L$34,'P&amp;L'!$H$39,'P&amp;L'!#REF!</definedName>
    <definedName name="QB_FORMULA_2" localSheetId="0" hidden="1">'P&amp;L'!$J$39,'P&amp;L'!#REF!,'P&amp;L'!$L$39,'P&amp;L'!$H$40,'P&amp;L'!#REF!,'P&amp;L'!$J$40,'P&amp;L'!#REF!,'P&amp;L'!$L$40,'P&amp;L'!$H$58,'P&amp;L'!#REF!,'P&amp;L'!$J$58,'P&amp;L'!#REF!,'P&amp;L'!$L$58,'P&amp;L'!$H$62,'P&amp;L'!#REF!,'P&amp;L'!$J$62</definedName>
    <definedName name="QB_FORMULA_3" localSheetId="0" hidden="1">'P&amp;L'!#REF!,'P&amp;L'!$L$62,'P&amp;L'!$H$63,'P&amp;L'!#REF!,'P&amp;L'!$J$63,'P&amp;L'!#REF!,'P&amp;L'!$L$63,'P&amp;L'!$H$70,'P&amp;L'!#REF!,'P&amp;L'!$J$70,'P&amp;L'!#REF!,'P&amp;L'!$L$70,'P&amp;L'!$H$72,'P&amp;L'!#REF!,'P&amp;L'!$J$72,'P&amp;L'!#REF!</definedName>
    <definedName name="QB_FORMULA_4" localSheetId="0" hidden="1">'P&amp;L'!$L$72,'P&amp;L'!$H$73,'P&amp;L'!#REF!,'P&amp;L'!$J$73,'P&amp;L'!#REF!,'P&amp;L'!$L$73</definedName>
    <definedName name="QB_ROW_1" localSheetId="1" hidden="1">'Balance Sheet'!$A$2</definedName>
    <definedName name="QB_ROW_1011" localSheetId="1" hidden="1">'Balance Sheet'!$B$3</definedName>
    <definedName name="QB_ROW_108250" localSheetId="0" hidden="1">'P&amp;L'!$F$48</definedName>
    <definedName name="QB_ROW_11020" localSheetId="0" hidden="1">'P&amp;L'!$C$64</definedName>
    <definedName name="QB_ROW_11320" localSheetId="0" hidden="1">'P&amp;L'!$C$70</definedName>
    <definedName name="QB_ROW_1311" localSheetId="1" hidden="1">'Balance Sheet'!$B$7</definedName>
    <definedName name="QB_ROW_13220" localSheetId="0" hidden="1">'P&amp;L'!$C$71</definedName>
    <definedName name="QB_ROW_14011" localSheetId="1" hidden="1">'Balance Sheet'!$B$10</definedName>
    <definedName name="QB_ROW_141250" localSheetId="0" hidden="1">'P&amp;L'!$F$49</definedName>
    <definedName name="QB_ROW_14311" localSheetId="1" hidden="1">'Balance Sheet'!$B$12</definedName>
    <definedName name="QB_ROW_171250" localSheetId="0" hidden="1">'P&amp;L'!$F$38</definedName>
    <definedName name="QB_ROW_17221" localSheetId="1" hidden="1">'Balance Sheet'!$C$11</definedName>
    <definedName name="QB_ROW_176240" localSheetId="0" hidden="1">'P&amp;L'!$E$44</definedName>
    <definedName name="QB_ROW_18030" localSheetId="0" hidden="1">'P&amp;L'!$D$11</definedName>
    <definedName name="QB_ROW_18301" localSheetId="0" hidden="1">'P&amp;L'!$A$73</definedName>
    <definedName name="QB_ROW_18330" localSheetId="0" hidden="1">'P&amp;L'!$D$32</definedName>
    <definedName name="QB_ROW_20012" localSheetId="0" hidden="1">'P&amp;L'!$B$3</definedName>
    <definedName name="QB_ROW_201230" localSheetId="0" hidden="1">'P&amp;L'!$D$6</definedName>
    <definedName name="QB_ROW_2021" localSheetId="1" hidden="1">'Balance Sheet'!$C$4</definedName>
    <definedName name="QB_ROW_202230" localSheetId="0" hidden="1">'P&amp;L'!$D$5</definedName>
    <definedName name="QB_ROW_20312" localSheetId="0" hidden="1">'P&amp;L'!$B$8</definedName>
    <definedName name="QB_ROW_204230" localSheetId="1" hidden="1">'Balance Sheet'!$D$5</definedName>
    <definedName name="QB_ROW_208240" localSheetId="0" hidden="1">'P&amp;L'!$E$31</definedName>
    <definedName name="QB_ROW_21012" localSheetId="0" hidden="1">'P&amp;L'!$B$9</definedName>
    <definedName name="QB_ROW_21312" localSheetId="0" hidden="1">'P&amp;L'!$B$72</definedName>
    <definedName name="QB_ROW_214250" localSheetId="0" hidden="1">'P&amp;L'!$F$52</definedName>
    <definedName name="QB_ROW_215230" localSheetId="0" hidden="1">'P&amp;L'!$D$69</definedName>
    <definedName name="QB_ROW_217230" localSheetId="0" hidden="1">'P&amp;L'!$D$67</definedName>
    <definedName name="QB_ROW_220040" localSheetId="0" hidden="1">'P&amp;L'!$E$23</definedName>
    <definedName name="QB_ROW_220340" localSheetId="0" hidden="1">'P&amp;L'!$E$28</definedName>
    <definedName name="QB_ROW_224250" localSheetId="0" hidden="1">'P&amp;L'!$F$56</definedName>
    <definedName name="QB_ROW_225230" localSheetId="0" hidden="1">'P&amp;L'!$D$68</definedName>
    <definedName name="QB_ROW_230240" localSheetId="0" hidden="1">'P&amp;L'!$E$12</definedName>
    <definedName name="QB_ROW_23040" localSheetId="0" hidden="1">'P&amp;L'!$E$16</definedName>
    <definedName name="QB_ROW_231240" localSheetId="0" hidden="1">'P&amp;L'!$E$15</definedName>
    <definedName name="QB_ROW_2321" localSheetId="1" hidden="1">'Balance Sheet'!$C$6</definedName>
    <definedName name="QB_ROW_232240" localSheetId="0" hidden="1">'P&amp;L'!$E$30</definedName>
    <definedName name="QB_ROW_233050" localSheetId="0" hidden="1">'P&amp;L'!$F$18</definedName>
    <definedName name="QB_ROW_233260" localSheetId="0" hidden="1">'P&amp;L'!$G$20</definedName>
    <definedName name="QB_ROW_233350" localSheetId="0" hidden="1">'P&amp;L'!$F$21</definedName>
    <definedName name="QB_ROW_23340" localSheetId="0" hidden="1">'P&amp;L'!$E$22</definedName>
    <definedName name="QB_ROW_235240" localSheetId="0" hidden="1">'P&amp;L'!$E$14</definedName>
    <definedName name="QB_ROW_24240" localSheetId="0" hidden="1">'P&amp;L'!$E$29</definedName>
    <definedName name="QB_ROW_246250" localSheetId="0" hidden="1">'P&amp;L'!$F$53</definedName>
    <definedName name="QB_ROW_247240" localSheetId="0" hidden="1">'P&amp;L'!$E$13</definedName>
    <definedName name="QB_ROW_248250" localSheetId="0" hidden="1">'P&amp;L'!$F$27</definedName>
    <definedName name="QB_ROW_249250" localSheetId="0" hidden="1">'P&amp;L'!$F$26</definedName>
    <definedName name="QB_ROW_250250" localSheetId="0" hidden="1">'P&amp;L'!$F$24</definedName>
    <definedName name="QB_ROW_253240" localSheetId="0" hidden="1">'P&amp;L'!$E$42</definedName>
    <definedName name="QB_ROW_256250" localSheetId="0" hidden="1">'P&amp;L'!$F$17</definedName>
    <definedName name="QB_ROW_257250" localSheetId="0" hidden="1">'P&amp;L'!$F$25</definedName>
    <definedName name="QB_ROW_258230" localSheetId="0" hidden="1">'P&amp;L'!$D$65</definedName>
    <definedName name="QB_ROW_259260" localSheetId="0" hidden="1">'P&amp;L'!$G$19</definedName>
    <definedName name="QB_ROW_260240" localSheetId="0" hidden="1">'P&amp;L'!$E$59</definedName>
    <definedName name="QB_ROW_262240" localSheetId="0" hidden="1">'P&amp;L'!$E$61</definedName>
    <definedName name="QB_ROW_263240" localSheetId="0" hidden="1">'P&amp;L'!$E$43</definedName>
    <definedName name="QB_ROW_266230" localSheetId="0" hidden="1">'P&amp;L'!$D$66</definedName>
    <definedName name="QB_ROW_28230" localSheetId="0" hidden="1">'P&amp;L'!$D$33</definedName>
    <definedName name="QB_ROW_29030" localSheetId="0" hidden="1">'P&amp;L'!$D$36</definedName>
    <definedName name="QB_ROW_29330" localSheetId="0" hidden="1">'P&amp;L'!$D$40</definedName>
    <definedName name="QB_ROW_301" localSheetId="1" hidden="1">'Balance Sheet'!$A$8</definedName>
    <definedName name="QB_ROW_37030" localSheetId="0" hidden="1">'P&amp;L'!$D$41</definedName>
    <definedName name="QB_ROW_37330" localSheetId="0" hidden="1">'P&amp;L'!$D$62</definedName>
    <definedName name="QB_ROW_39040" localSheetId="0" hidden="1">'P&amp;L'!$E$45</definedName>
    <definedName name="QB_ROW_39340" localSheetId="0" hidden="1">'P&amp;L'!$E$58</definedName>
    <definedName name="QB_ROW_42240" localSheetId="0" hidden="1">'P&amp;L'!$E$60</definedName>
    <definedName name="QB_ROW_47020" localSheetId="0" hidden="1">'P&amp;L'!$C$4</definedName>
    <definedName name="QB_ROW_47320" localSheetId="0" hidden="1">'P&amp;L'!$C$7</definedName>
    <definedName name="QB_ROW_66250" localSheetId="0" hidden="1">'P&amp;L'!$F$55</definedName>
    <definedName name="QB_ROW_67250" localSheetId="0" hidden="1">'P&amp;L'!$F$54</definedName>
    <definedName name="QB_ROW_68250" localSheetId="0" hidden="1">'P&amp;L'!$F$47</definedName>
    <definedName name="QB_ROW_69250" localSheetId="0" hidden="1">'P&amp;L'!$F$46</definedName>
    <definedName name="QB_ROW_7001" localSheetId="1" hidden="1">'Balance Sheet'!$A$9</definedName>
    <definedName name="QB_ROW_70250" localSheetId="0" hidden="1">'P&amp;L'!$F$50</definedName>
    <definedName name="QB_ROW_71250" localSheetId="0" hidden="1">'P&amp;L'!$F$51</definedName>
    <definedName name="QB_ROW_7301" localSheetId="1" hidden="1">'Balance Sheet'!$A$13</definedName>
    <definedName name="QB_ROW_8020" localSheetId="0" hidden="1">'P&amp;L'!$C$10</definedName>
    <definedName name="QB_ROW_82250" localSheetId="0" hidden="1">'P&amp;L'!$F$57</definedName>
    <definedName name="QB_ROW_8320" localSheetId="0" hidden="1">'P&amp;L'!$C$34</definedName>
    <definedName name="QB_ROW_9020" localSheetId="0" hidden="1">'P&amp;L'!$C$35</definedName>
    <definedName name="QB_ROW_9320" localSheetId="0" hidden="1">'P&amp;L'!$C$63</definedName>
    <definedName name="QB_ROW_97040" localSheetId="0" hidden="1">'P&amp;L'!$E$37</definedName>
    <definedName name="QB_ROW_97340" localSheetId="0" hidden="1">'P&amp;L'!$E$39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Council-New.QBW"</definedName>
    <definedName name="QBCOMPANYFILENAME" localSheetId="0">"C:\Users\Public\Documents\Intuit\QuickBooks\Company Files\Tarzana Neighborhood Council-New.QBW"</definedName>
    <definedName name="QBENDDATE" localSheetId="1">20260430</definedName>
    <definedName name="QBENDDATE" localSheetId="0">20260430</definedName>
    <definedName name="QBHEADERSONSCREEN" localSheetId="1">FALSE</definedName>
    <definedName name="QBHEADERSONSCREEN" localSheetId="0">FALSE</definedName>
    <definedName name="QBMETADATASIZE" localSheetId="1">5914</definedName>
    <definedName name="QBMETADATASIZE" localSheetId="0">5914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"c7c80f0b248d47ae8b79c018921712ea"</definedName>
    <definedName name="QBREPORTCOMPANYID" localSheetId="0">"c7c80f0b248d47ae8b79c018921712ea"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7</definedName>
    <definedName name="QBSTARTDATE" localSheetId="1">20260401</definedName>
    <definedName name="QBSTARTDATE" localSheetId="0">20260401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12" i="3"/>
  <c r="E8" i="3"/>
  <c r="E7" i="3"/>
  <c r="E6" i="3"/>
  <c r="J7" i="1"/>
  <c r="J8" i="1" s="1"/>
  <c r="J21" i="1"/>
  <c r="J22" i="1" s="1"/>
  <c r="J32" i="1" s="1"/>
  <c r="J34" i="1" s="1"/>
  <c r="J28" i="1"/>
  <c r="J39" i="1"/>
  <c r="J40" i="1"/>
  <c r="J58" i="1"/>
  <c r="J62" i="1"/>
  <c r="J63" i="1"/>
  <c r="J70" i="1"/>
  <c r="L70" i="1"/>
  <c r="H70" i="1"/>
  <c r="L58" i="1"/>
  <c r="L62" i="1" s="1"/>
  <c r="H58" i="1"/>
  <c r="H62" i="1" s="1"/>
  <c r="L39" i="1"/>
  <c r="L40" i="1" s="1"/>
  <c r="H39" i="1"/>
  <c r="H40" i="1" s="1"/>
  <c r="H63" i="1" s="1"/>
  <c r="L28" i="1"/>
  <c r="H28" i="1"/>
  <c r="L21" i="1"/>
  <c r="L22" i="1" s="1"/>
  <c r="L32" i="1" s="1"/>
  <c r="L34" i="1" s="1"/>
  <c r="H21" i="1"/>
  <c r="H22" i="1" s="1"/>
  <c r="L7" i="1"/>
  <c r="L8" i="1" s="1"/>
  <c r="H7" i="1"/>
  <c r="H8" i="1" s="1"/>
  <c r="J72" i="1" l="1"/>
  <c r="H32" i="1"/>
  <c r="H34" i="1" s="1"/>
  <c r="H72" i="1" s="1"/>
  <c r="H73" i="1" s="1"/>
  <c r="J73" i="1"/>
  <c r="L63" i="1"/>
  <c r="L72" i="1" s="1"/>
  <c r="L73" i="1" s="1"/>
</calcChain>
</file>

<file path=xl/sharedStrings.xml><?xml version="1.0" encoding="utf-8"?>
<sst xmlns="http://schemas.openxmlformats.org/spreadsheetml/2006/main" count="86" uniqueCount="83">
  <si>
    <t>Apr 26</t>
  </si>
  <si>
    <t>Jul '25 - Apr 26</t>
  </si>
  <si>
    <t>Annual Budget</t>
  </si>
  <si>
    <t>Income</t>
  </si>
  <si>
    <t>Funding</t>
  </si>
  <si>
    <t>Annual Funding From LA City</t>
  </si>
  <si>
    <t>Rollover From Prior Year</t>
  </si>
  <si>
    <t>Total Funding</t>
  </si>
  <si>
    <t>Total Income</t>
  </si>
  <si>
    <t>Expense</t>
  </si>
  <si>
    <t>100 Operations</t>
  </si>
  <si>
    <t>General Operations &amp; Misc</t>
  </si>
  <si>
    <t>Bus Cards, Name Plates &amp; Badges</t>
  </si>
  <si>
    <t>Canva Pro License</t>
  </si>
  <si>
    <t>Domain Name</t>
  </si>
  <si>
    <t>Mailing List Maintenance</t>
  </si>
  <si>
    <t>Meeting Expense</t>
  </si>
  <si>
    <t>Other</t>
  </si>
  <si>
    <t>Refreshments</t>
  </si>
  <si>
    <t>Refreshments-Prior Fiscal Year</t>
  </si>
  <si>
    <t>Refreshments - Other</t>
  </si>
  <si>
    <t>Total Refreshments</t>
  </si>
  <si>
    <t>Total Meeting Expense</t>
  </si>
  <si>
    <t>Office Expenses</t>
  </si>
  <si>
    <t>Land Use Committee</t>
  </si>
  <si>
    <t>Presidents Expenses</t>
  </si>
  <si>
    <t>Treasurer/Budget Committee Exp</t>
  </si>
  <si>
    <t>Total Office Expenses</t>
  </si>
  <si>
    <t>PO Box Rental</t>
  </si>
  <si>
    <t>Website Maintenance/Updates</t>
  </si>
  <si>
    <t>Zoom Licenses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</si>
  <si>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</si>
  <si>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</si>
  <si>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</si>
  <si>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</si>
  <si>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</si>
  <si>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</si>
  <si>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</si>
  <si>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</si>
  <si>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Total Advertising</t>
  </si>
  <si>
    <t>Events</t>
  </si>
  <si>
    <t>Budget Day</t>
  </si>
  <si>
    <t>Candidates Forum April 27, 2026</t>
  </si>
  <si>
    <t>Congress of Neighborhoods</t>
  </si>
  <si>
    <t>Earth Day</t>
  </si>
  <si>
    <t>Award Certificates</t>
  </si>
  <si>
    <t>Bouncy/Jumper Rental</t>
  </si>
  <si>
    <t>Event T-shirts</t>
  </si>
  <si>
    <t>Flyers</t>
  </si>
  <si>
    <t>Hanging Supplies</t>
  </si>
  <si>
    <t>Kids activities supplies</t>
  </si>
  <si>
    <t>Participation Certificates</t>
  </si>
  <si>
    <t>Poster Labels</t>
  </si>
  <si>
    <t>Poster Paper</t>
  </si>
  <si>
    <t>Printer Ink</t>
  </si>
  <si>
    <t>Supplies-On Site</t>
  </si>
  <si>
    <t>Total Earth Day</t>
  </si>
  <si>
    <t>Grateful Hearts</t>
  </si>
  <si>
    <t>Senior Symposium</t>
  </si>
  <si>
    <t>WVWC CoC CD#3 Candidates Forum</t>
  </si>
  <si>
    <t>Total Events</t>
  </si>
  <si>
    <t>Total 200 Outreach</t>
  </si>
  <si>
    <t>400 Neighborhood Purpose Grants</t>
  </si>
  <si>
    <t>6 Tarzana Public Schools</t>
  </si>
  <si>
    <t>Nestle School</t>
  </si>
  <si>
    <t>Portola Mock Trial</t>
  </si>
  <si>
    <t>TC&amp;CC Student Summer Program</t>
  </si>
  <si>
    <t>WH-TCCCBF-Earth Day-Schools</t>
  </si>
  <si>
    <t>Total 400 Neighborhood Purpose Grants</t>
  </si>
  <si>
    <t>900 Unallocated</t>
  </si>
  <si>
    <t>Total Expense</t>
  </si>
  <si>
    <t>Excess of Revenue Over/(Under) Expenses</t>
  </si>
  <si>
    <t>ASSETS</t>
  </si>
  <si>
    <t>Current Assets</t>
  </si>
  <si>
    <t>Checking/Savings</t>
  </si>
  <si>
    <t>Funding from LA City</t>
  </si>
  <si>
    <t>Total Checking/Savings</t>
  </si>
  <si>
    <t>Total Current Assets</t>
  </si>
  <si>
    <t>TOTAL ASSETS</t>
  </si>
  <si>
    <t>LIABILITIES &amp; EQUITY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</si>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</sst>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9" fontId="2" fillId="0" borderId="0" xfId="0" applyNumberFormat="1" applyFont="1"/>
    <xf numFmtId="39" fontId="2" fillId="0" borderId="4" xfId="0" applyNumberFormat="1" applyFont="1" applyBorder="1"/>
    <xf numFmtId="39" fontId="2" fillId="0" borderId="3" xfId="0" applyNumberFormat="1" applyFont="1" applyBorder="1"/>
    <xf numFmtId="39" fontId="2" fillId="0" borderId="6" xfId="0" applyNumberFormat="1" applyFont="1" applyBorder="1"/>
    <xf numFmtId="7" fontId="2" fillId="0" borderId="0" xfId="0" applyNumberFormat="1" applyFont="1"/>
    <xf numFmtId="7" fontId="1" fillId="0" borderId="5" xfId="0" applyNumberFormat="1" applyFont="1" applyBorder="1"/>
    <xf numFmtId="7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7" fontId="2" fillId="0" borderId="0" xfId="0" applyNumberFormat="1" applyFont="1" applyBorder="1"/>
    <xf numFmtId="49" fontId="1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 xr:uid="{1C048B20-C971-44CA-8B3D-240F958B5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139700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139700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127000</xdr:colOff>
          <xdr:row>1</xdr:row>
          <xdr:rowOff>44450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4093434A-4321-73DA-AAF6-9F6710848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127000</xdr:colOff>
          <xdr:row>1</xdr:row>
          <xdr:rowOff>44450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69D00CF0-7E43-DD4C-3BB6-48CBC37C6F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052F-57A7-4807-9E2F-1EF23FEB9948}">
  <sheetPr codeName="Sheet1"/>
  <dimension ref="A1:L74"/>
  <sheetViews>
    <sheetView tabSelected="1" workbookViewId="0">
      <pane xSplit="7" ySplit="2" topLeftCell="H56" activePane="bottomRight" state="frozenSplit"/>
      <selection pane="topRight" activeCell="H1" sqref="H1"/>
      <selection pane="bottomLeft" activeCell="A3" sqref="A3"/>
      <selection pane="bottomRight" sqref="A1:L73"/>
    </sheetView>
  </sheetViews>
  <sheetFormatPr defaultRowHeight="14.5" x14ac:dyDescent="0.35"/>
  <cols>
    <col min="1" max="6" width="5.54296875" style="6" customWidth="1"/>
    <col min="7" max="7" width="22.54296875" style="6" customWidth="1"/>
    <col min="8" max="8" width="9.453125" customWidth="1"/>
    <col min="9" max="9" width="2.1796875" customWidth="1"/>
    <col min="10" max="10" width="10.90625" bestFit="1" customWidth="1"/>
    <col min="11" max="11" width="2.1796875" customWidth="1"/>
    <col min="12" max="12" width="11.1796875" bestFit="1" customWidth="1"/>
  </cols>
  <sheetData>
    <row r="1" spans="1:12" ht="15" thickBot="1" x14ac:dyDescent="0.4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10" customFormat="1" ht="15.5" thickTop="1" thickBot="1" x14ac:dyDescent="0.4">
      <c r="A2" s="7"/>
      <c r="B2" s="7"/>
      <c r="C2" s="7"/>
      <c r="D2" s="7"/>
      <c r="E2" s="7"/>
      <c r="F2" s="7"/>
      <c r="G2" s="7"/>
      <c r="H2" s="8" t="s">
        <v>0</v>
      </c>
      <c r="I2" s="9"/>
      <c r="J2" s="8" t="s">
        <v>1</v>
      </c>
      <c r="K2" s="9"/>
      <c r="L2" s="8" t="s">
        <v>2</v>
      </c>
    </row>
    <row r="3" spans="1:12" ht="15" thickTop="1" x14ac:dyDescent="0.3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4"/>
    </row>
    <row r="4" spans="1:12" x14ac:dyDescent="0.35">
      <c r="A4" s="1"/>
      <c r="B4" s="1"/>
      <c r="C4" s="1" t="s">
        <v>4</v>
      </c>
      <c r="D4" s="1"/>
      <c r="E4" s="1"/>
      <c r="F4" s="1"/>
      <c r="G4" s="1"/>
      <c r="H4" s="4"/>
      <c r="I4" s="5"/>
      <c r="J4" s="4"/>
      <c r="K4" s="5"/>
      <c r="L4" s="4"/>
    </row>
    <row r="5" spans="1:12" x14ac:dyDescent="0.35">
      <c r="A5" s="1"/>
      <c r="B5" s="1"/>
      <c r="C5" s="1"/>
      <c r="D5" s="1" t="s">
        <v>5</v>
      </c>
      <c r="E5" s="1"/>
      <c r="F5" s="1"/>
      <c r="G5" s="1"/>
      <c r="H5" s="15">
        <v>0</v>
      </c>
      <c r="I5" s="15"/>
      <c r="J5" s="15">
        <v>25000</v>
      </c>
      <c r="K5" s="15"/>
      <c r="L5" s="15">
        <v>25000</v>
      </c>
    </row>
    <row r="6" spans="1:12" ht="15" thickBot="1" x14ac:dyDescent="0.4">
      <c r="A6" s="1"/>
      <c r="B6" s="1"/>
      <c r="C6" s="1"/>
      <c r="D6" s="1" t="s">
        <v>6</v>
      </c>
      <c r="E6" s="1"/>
      <c r="F6" s="1"/>
      <c r="G6" s="1"/>
      <c r="H6" s="11">
        <v>0</v>
      </c>
      <c r="I6" s="11"/>
      <c r="J6" s="11">
        <v>10977.94</v>
      </c>
      <c r="K6" s="11"/>
      <c r="L6" s="11">
        <v>10977.94</v>
      </c>
    </row>
    <row r="7" spans="1:12" ht="15" thickBot="1" x14ac:dyDescent="0.4">
      <c r="A7" s="1"/>
      <c r="B7" s="1"/>
      <c r="C7" s="1" t="s">
        <v>7</v>
      </c>
      <c r="D7" s="1"/>
      <c r="E7" s="1"/>
      <c r="F7" s="1"/>
      <c r="G7" s="1"/>
      <c r="H7" s="12">
        <f>ROUND(SUM(H4:H6),5)</f>
        <v>0</v>
      </c>
      <c r="I7" s="11"/>
      <c r="J7" s="12">
        <f>ROUND(SUM(J4:J6),5)</f>
        <v>35977.94</v>
      </c>
      <c r="K7" s="11"/>
      <c r="L7" s="12">
        <f>ROUND(SUM(L4:L6),5)</f>
        <v>35977.94</v>
      </c>
    </row>
    <row r="8" spans="1:12" x14ac:dyDescent="0.35">
      <c r="A8" s="1"/>
      <c r="B8" s="1" t="s">
        <v>8</v>
      </c>
      <c r="C8" s="1"/>
      <c r="D8" s="1"/>
      <c r="E8" s="1"/>
      <c r="F8" s="1"/>
      <c r="G8" s="1"/>
      <c r="H8" s="11">
        <f>ROUND(H3+H7,5)</f>
        <v>0</v>
      </c>
      <c r="I8" s="11"/>
      <c r="J8" s="11">
        <f>ROUND(J3+J7,5)</f>
        <v>35977.94</v>
      </c>
      <c r="K8" s="11"/>
      <c r="L8" s="11">
        <f>ROUND(L3+L7,5)</f>
        <v>35977.94</v>
      </c>
    </row>
    <row r="9" spans="1:12" x14ac:dyDescent="0.35">
      <c r="A9" s="1"/>
      <c r="B9" s="1" t="s">
        <v>9</v>
      </c>
      <c r="C9" s="1"/>
      <c r="D9" s="1"/>
      <c r="E9" s="1"/>
      <c r="F9" s="1"/>
      <c r="G9" s="1"/>
      <c r="H9" s="11"/>
      <c r="I9" s="11"/>
      <c r="J9" s="11"/>
      <c r="K9" s="11"/>
      <c r="L9" s="11"/>
    </row>
    <row r="10" spans="1:12" x14ac:dyDescent="0.35">
      <c r="A10" s="1"/>
      <c r="B10" s="1"/>
      <c r="C10" s="1" t="s">
        <v>10</v>
      </c>
      <c r="D10" s="1"/>
      <c r="E10" s="1"/>
      <c r="F10" s="1"/>
      <c r="G10" s="1"/>
      <c r="H10" s="11"/>
      <c r="I10" s="11"/>
      <c r="J10" s="11"/>
      <c r="K10" s="11"/>
      <c r="L10" s="11"/>
    </row>
    <row r="11" spans="1:12" x14ac:dyDescent="0.35">
      <c r="A11" s="1"/>
      <c r="B11" s="1"/>
      <c r="C11" s="1"/>
      <c r="D11" s="1" t="s">
        <v>11</v>
      </c>
      <c r="E11" s="1"/>
      <c r="F11" s="1"/>
      <c r="G11" s="1"/>
      <c r="H11" s="11"/>
      <c r="I11" s="11"/>
      <c r="J11" s="11"/>
      <c r="K11" s="11"/>
      <c r="L11" s="11"/>
    </row>
    <row r="12" spans="1:12" x14ac:dyDescent="0.35">
      <c r="A12" s="1"/>
      <c r="B12" s="1"/>
      <c r="C12" s="1"/>
      <c r="D12" s="1"/>
      <c r="E12" s="1" t="s">
        <v>12</v>
      </c>
      <c r="F12" s="1"/>
      <c r="G12" s="1"/>
      <c r="H12" s="11">
        <v>0</v>
      </c>
      <c r="I12" s="11"/>
      <c r="J12" s="11">
        <v>0</v>
      </c>
      <c r="K12" s="11"/>
      <c r="L12" s="11">
        <v>150</v>
      </c>
    </row>
    <row r="13" spans="1:12" x14ac:dyDescent="0.35">
      <c r="A13" s="1"/>
      <c r="B13" s="1"/>
      <c r="C13" s="1"/>
      <c r="D13" s="1"/>
      <c r="E13" s="1" t="s">
        <v>13</v>
      </c>
      <c r="F13" s="1"/>
      <c r="G13" s="1"/>
      <c r="H13" s="11">
        <v>0</v>
      </c>
      <c r="I13" s="11"/>
      <c r="J13" s="11">
        <v>0</v>
      </c>
      <c r="K13" s="11"/>
      <c r="L13" s="11">
        <v>100</v>
      </c>
    </row>
    <row r="14" spans="1:12" x14ac:dyDescent="0.35">
      <c r="A14" s="1"/>
      <c r="B14" s="1"/>
      <c r="C14" s="1"/>
      <c r="D14" s="1"/>
      <c r="E14" s="1" t="s">
        <v>14</v>
      </c>
      <c r="F14" s="1"/>
      <c r="G14" s="1"/>
      <c r="H14" s="11">
        <v>0</v>
      </c>
      <c r="I14" s="11"/>
      <c r="J14" s="11">
        <v>63.98</v>
      </c>
      <c r="K14" s="11"/>
      <c r="L14" s="11">
        <v>75</v>
      </c>
    </row>
    <row r="15" spans="1:12" x14ac:dyDescent="0.35">
      <c r="A15" s="1"/>
      <c r="B15" s="1"/>
      <c r="C15" s="1"/>
      <c r="D15" s="1"/>
      <c r="E15" s="1" t="s">
        <v>15</v>
      </c>
      <c r="F15" s="1"/>
      <c r="G15" s="1"/>
      <c r="H15" s="11">
        <v>30</v>
      </c>
      <c r="I15" s="11"/>
      <c r="J15" s="11">
        <v>300</v>
      </c>
      <c r="K15" s="11"/>
      <c r="L15" s="11">
        <v>480</v>
      </c>
    </row>
    <row r="16" spans="1:12" x14ac:dyDescent="0.35">
      <c r="A16" s="1"/>
      <c r="B16" s="1"/>
      <c r="C16" s="1"/>
      <c r="D16" s="1"/>
      <c r="E16" s="1" t="s">
        <v>16</v>
      </c>
      <c r="F16" s="1"/>
      <c r="G16" s="1"/>
      <c r="H16" s="11"/>
      <c r="I16" s="11"/>
      <c r="J16" s="11"/>
      <c r="K16" s="11"/>
      <c r="L16" s="11"/>
    </row>
    <row r="17" spans="1:12" x14ac:dyDescent="0.35">
      <c r="A17" s="1"/>
      <c r="B17" s="1"/>
      <c r="C17" s="1"/>
      <c r="D17" s="1"/>
      <c r="E17" s="1"/>
      <c r="F17" s="1" t="s">
        <v>17</v>
      </c>
      <c r="G17" s="1"/>
      <c r="H17" s="11">
        <v>0</v>
      </c>
      <c r="I17" s="11"/>
      <c r="J17" s="11">
        <v>17.260000000000002</v>
      </c>
      <c r="K17" s="11"/>
      <c r="L17" s="11">
        <v>100</v>
      </c>
    </row>
    <row r="18" spans="1:12" x14ac:dyDescent="0.35">
      <c r="A18" s="1"/>
      <c r="B18" s="1"/>
      <c r="C18" s="1"/>
      <c r="D18" s="1"/>
      <c r="E18" s="1"/>
      <c r="F18" s="1" t="s">
        <v>18</v>
      </c>
      <c r="G18" s="1"/>
      <c r="H18" s="11"/>
      <c r="I18" s="11"/>
      <c r="J18" s="11"/>
      <c r="K18" s="11"/>
      <c r="L18" s="11"/>
    </row>
    <row r="19" spans="1:12" x14ac:dyDescent="0.35">
      <c r="A19" s="1"/>
      <c r="B19" s="1"/>
      <c r="C19" s="1"/>
      <c r="D19" s="1"/>
      <c r="E19" s="1"/>
      <c r="F19" s="1"/>
      <c r="G19" s="1" t="s">
        <v>19</v>
      </c>
      <c r="H19" s="11">
        <v>0</v>
      </c>
      <c r="I19" s="11"/>
      <c r="J19" s="11">
        <v>269.85000000000002</v>
      </c>
      <c r="K19" s="11"/>
      <c r="L19" s="11">
        <v>269.85000000000002</v>
      </c>
    </row>
    <row r="20" spans="1:12" ht="15" thickBot="1" x14ac:dyDescent="0.4">
      <c r="A20" s="1"/>
      <c r="B20" s="1"/>
      <c r="C20" s="1"/>
      <c r="D20" s="1"/>
      <c r="E20" s="1"/>
      <c r="F20" s="1"/>
      <c r="G20" s="1" t="s">
        <v>20</v>
      </c>
      <c r="H20" s="11">
        <v>208.26</v>
      </c>
      <c r="I20" s="11"/>
      <c r="J20" s="11">
        <v>1812.04</v>
      </c>
      <c r="K20" s="11"/>
      <c r="L20" s="11">
        <v>3600</v>
      </c>
    </row>
    <row r="21" spans="1:12" ht="15" thickBot="1" x14ac:dyDescent="0.4">
      <c r="A21" s="1"/>
      <c r="B21" s="1"/>
      <c r="C21" s="1"/>
      <c r="D21" s="1"/>
      <c r="E21" s="1"/>
      <c r="F21" s="1" t="s">
        <v>21</v>
      </c>
      <c r="G21" s="1"/>
      <c r="H21" s="12">
        <f>ROUND(SUM(H18:H20),5)</f>
        <v>208.26</v>
      </c>
      <c r="I21" s="11"/>
      <c r="J21" s="12">
        <f>ROUND(SUM(J18:J20),5)</f>
        <v>2081.89</v>
      </c>
      <c r="K21" s="11"/>
      <c r="L21" s="12">
        <f>ROUND(SUM(L18:L20),5)</f>
        <v>3869.85</v>
      </c>
    </row>
    <row r="22" spans="1:12" x14ac:dyDescent="0.35">
      <c r="A22" s="1"/>
      <c r="B22" s="1"/>
      <c r="C22" s="1"/>
      <c r="D22" s="1"/>
      <c r="E22" s="1" t="s">
        <v>22</v>
      </c>
      <c r="F22" s="1"/>
      <c r="G22" s="1"/>
      <c r="H22" s="11">
        <f>ROUND(SUM(H16:H17)+H21,5)</f>
        <v>208.26</v>
      </c>
      <c r="I22" s="11"/>
      <c r="J22" s="11">
        <f>ROUND(SUM(J16:J17)+J21,5)</f>
        <v>2099.15</v>
      </c>
      <c r="K22" s="11"/>
      <c r="L22" s="11">
        <f>ROUND(SUM(L16:L17)+L21,5)</f>
        <v>3969.85</v>
      </c>
    </row>
    <row r="23" spans="1:12" x14ac:dyDescent="0.35">
      <c r="A23" s="1"/>
      <c r="B23" s="1"/>
      <c r="C23" s="1"/>
      <c r="D23" s="1"/>
      <c r="E23" s="1" t="s">
        <v>23</v>
      </c>
      <c r="F23" s="1"/>
      <c r="G23" s="1"/>
      <c r="H23" s="11"/>
      <c r="I23" s="11"/>
      <c r="J23" s="11"/>
      <c r="K23" s="11"/>
      <c r="L23" s="11"/>
    </row>
    <row r="24" spans="1:12" x14ac:dyDescent="0.35">
      <c r="A24" s="1"/>
      <c r="B24" s="1"/>
      <c r="C24" s="1"/>
      <c r="D24" s="1"/>
      <c r="E24" s="1"/>
      <c r="F24" s="1" t="s">
        <v>24</v>
      </c>
      <c r="G24" s="1"/>
      <c r="H24" s="11">
        <v>0</v>
      </c>
      <c r="I24" s="11"/>
      <c r="J24" s="11">
        <v>0</v>
      </c>
      <c r="K24" s="11"/>
      <c r="L24" s="11">
        <v>100</v>
      </c>
    </row>
    <row r="25" spans="1:12" x14ac:dyDescent="0.35">
      <c r="A25" s="1"/>
      <c r="B25" s="1"/>
      <c r="C25" s="1"/>
      <c r="D25" s="1"/>
      <c r="E25" s="1"/>
      <c r="F25" s="1" t="s">
        <v>17</v>
      </c>
      <c r="G25" s="1"/>
      <c r="H25" s="11">
        <v>0</v>
      </c>
      <c r="I25" s="11"/>
      <c r="J25" s="11">
        <v>0</v>
      </c>
      <c r="K25" s="11"/>
      <c r="L25" s="11">
        <v>100</v>
      </c>
    </row>
    <row r="26" spans="1:12" x14ac:dyDescent="0.35">
      <c r="A26" s="1"/>
      <c r="B26" s="1"/>
      <c r="C26" s="1"/>
      <c r="D26" s="1"/>
      <c r="E26" s="1"/>
      <c r="F26" s="1" t="s">
        <v>25</v>
      </c>
      <c r="G26" s="1"/>
      <c r="H26" s="11">
        <v>7.65</v>
      </c>
      <c r="I26" s="11"/>
      <c r="J26" s="11">
        <v>22.16</v>
      </c>
      <c r="K26" s="11"/>
      <c r="L26" s="11">
        <v>100</v>
      </c>
    </row>
    <row r="27" spans="1:12" ht="15" thickBot="1" x14ac:dyDescent="0.4">
      <c r="A27" s="1"/>
      <c r="B27" s="1"/>
      <c r="C27" s="1"/>
      <c r="D27" s="1"/>
      <c r="E27" s="1"/>
      <c r="F27" s="1" t="s">
        <v>26</v>
      </c>
      <c r="G27" s="1"/>
      <c r="H27" s="13">
        <v>0</v>
      </c>
      <c r="I27" s="11"/>
      <c r="J27" s="13">
        <v>57.52</v>
      </c>
      <c r="K27" s="11"/>
      <c r="L27" s="13">
        <v>100</v>
      </c>
    </row>
    <row r="28" spans="1:12" x14ac:dyDescent="0.35">
      <c r="A28" s="1"/>
      <c r="B28" s="1"/>
      <c r="C28" s="1"/>
      <c r="D28" s="1"/>
      <c r="E28" s="1" t="s">
        <v>27</v>
      </c>
      <c r="F28" s="1"/>
      <c r="G28" s="1"/>
      <c r="H28" s="11">
        <f>ROUND(SUM(H23:H27),5)</f>
        <v>7.65</v>
      </c>
      <c r="I28" s="11"/>
      <c r="J28" s="11">
        <f>ROUND(SUM(J23:J27),5)</f>
        <v>79.680000000000007</v>
      </c>
      <c r="K28" s="11"/>
      <c r="L28" s="11">
        <f>ROUND(SUM(L23:L27),5)</f>
        <v>400</v>
      </c>
    </row>
    <row r="29" spans="1:12" x14ac:dyDescent="0.35">
      <c r="A29" s="1"/>
      <c r="B29" s="1"/>
      <c r="C29" s="1"/>
      <c r="D29" s="1"/>
      <c r="E29" s="1" t="s">
        <v>28</v>
      </c>
      <c r="F29" s="1"/>
      <c r="G29" s="1"/>
      <c r="H29" s="11">
        <v>276</v>
      </c>
      <c r="I29" s="11"/>
      <c r="J29" s="11">
        <v>276</v>
      </c>
      <c r="K29" s="11"/>
      <c r="L29" s="11">
        <v>325</v>
      </c>
    </row>
    <row r="30" spans="1:12" x14ac:dyDescent="0.35">
      <c r="A30" s="1"/>
      <c r="B30" s="1"/>
      <c r="C30" s="1"/>
      <c r="D30" s="1"/>
      <c r="E30" s="1" t="s">
        <v>29</v>
      </c>
      <c r="F30" s="1"/>
      <c r="G30" s="1"/>
      <c r="H30" s="11">
        <v>0</v>
      </c>
      <c r="I30" s="11"/>
      <c r="J30" s="11">
        <v>1050</v>
      </c>
      <c r="K30" s="11"/>
      <c r="L30" s="11">
        <v>1800</v>
      </c>
    </row>
    <row r="31" spans="1:12" ht="15" thickBot="1" x14ac:dyDescent="0.4">
      <c r="A31" s="1"/>
      <c r="B31" s="1"/>
      <c r="C31" s="1"/>
      <c r="D31" s="1"/>
      <c r="E31" s="1" t="s">
        <v>30</v>
      </c>
      <c r="F31" s="1"/>
      <c r="G31" s="1"/>
      <c r="H31" s="13">
        <v>0</v>
      </c>
      <c r="I31" s="11"/>
      <c r="J31" s="13">
        <v>0</v>
      </c>
      <c r="K31" s="11"/>
      <c r="L31" s="13">
        <v>560</v>
      </c>
    </row>
    <row r="32" spans="1:12" x14ac:dyDescent="0.35">
      <c r="A32" s="1"/>
      <c r="B32" s="1"/>
      <c r="C32" s="1"/>
      <c r="D32" s="1" t="s">
        <v>31</v>
      </c>
      <c r="E32" s="1"/>
      <c r="F32" s="1"/>
      <c r="G32" s="1"/>
      <c r="H32" s="11">
        <f>ROUND(SUM(H11:H15)+H22+SUM(H28:H31),5)</f>
        <v>521.91</v>
      </c>
      <c r="I32" s="11"/>
      <c r="J32" s="11">
        <f>ROUND(SUM(J11:J15)+J22+SUM(J28:J31),5)</f>
        <v>3868.81</v>
      </c>
      <c r="K32" s="11"/>
      <c r="L32" s="11">
        <f>ROUND(SUM(L11:L15)+L22+SUM(L28:L31),5)</f>
        <v>7859.85</v>
      </c>
    </row>
    <row r="33" spans="1:12" ht="15" thickBot="1" x14ac:dyDescent="0.4">
      <c r="A33" s="1"/>
      <c r="B33" s="1"/>
      <c r="C33" s="1"/>
      <c r="D33" s="1" t="s">
        <v>32</v>
      </c>
      <c r="E33" s="1"/>
      <c r="F33" s="1"/>
      <c r="G33" s="1"/>
      <c r="H33" s="13">
        <v>460.8</v>
      </c>
      <c r="I33" s="11"/>
      <c r="J33" s="13">
        <v>1945.75</v>
      </c>
      <c r="K33" s="11"/>
      <c r="L33" s="13">
        <v>3500</v>
      </c>
    </row>
    <row r="34" spans="1:12" x14ac:dyDescent="0.35">
      <c r="A34" s="1"/>
      <c r="B34" s="1"/>
      <c r="C34" s="1" t="s">
        <v>33</v>
      </c>
      <c r="D34" s="1"/>
      <c r="E34" s="1"/>
      <c r="F34" s="1"/>
      <c r="G34" s="1"/>
      <c r="H34" s="11">
        <f>ROUND(H10+SUM(H32:H33),5)</f>
        <v>982.71</v>
      </c>
      <c r="I34" s="11"/>
      <c r="J34" s="11">
        <f>ROUND(J10+SUM(J32:J33),5)</f>
        <v>5814.56</v>
      </c>
      <c r="K34" s="11"/>
      <c r="L34" s="11">
        <f>ROUND(L10+SUM(L32:L33),5)</f>
        <v>11359.85</v>
      </c>
    </row>
    <row r="35" spans="1:12" x14ac:dyDescent="0.35">
      <c r="A35" s="1"/>
      <c r="B35" s="1"/>
      <c r="C35" s="1" t="s">
        <v>34</v>
      </c>
      <c r="D35" s="1"/>
      <c r="E35" s="1"/>
      <c r="F35" s="1"/>
      <c r="G35" s="1"/>
      <c r="H35" s="11"/>
      <c r="I35" s="11"/>
      <c r="J35" s="11"/>
      <c r="K35" s="11"/>
      <c r="L35" s="11"/>
    </row>
    <row r="36" spans="1:12" x14ac:dyDescent="0.35">
      <c r="A36" s="1"/>
      <c r="B36" s="1"/>
      <c r="C36" s="1"/>
      <c r="D36" s="1" t="s">
        <v>35</v>
      </c>
      <c r="E36" s="1"/>
      <c r="F36" s="1"/>
      <c r="G36" s="1"/>
      <c r="H36" s="11"/>
      <c r="I36" s="11"/>
      <c r="J36" s="11"/>
      <c r="K36" s="11"/>
      <c r="L36" s="11"/>
    </row>
    <row r="37" spans="1:12" x14ac:dyDescent="0.35">
      <c r="A37" s="1"/>
      <c r="B37" s="1"/>
      <c r="C37" s="1"/>
      <c r="D37" s="1"/>
      <c r="E37" s="1" t="s">
        <v>36</v>
      </c>
      <c r="F37" s="1"/>
      <c r="G37" s="1"/>
      <c r="H37" s="11"/>
      <c r="I37" s="11"/>
      <c r="J37" s="11"/>
      <c r="K37" s="11"/>
      <c r="L37" s="11"/>
    </row>
    <row r="38" spans="1:12" ht="15" thickBot="1" x14ac:dyDescent="0.4">
      <c r="A38" s="1"/>
      <c r="B38" s="1"/>
      <c r="C38" s="1"/>
      <c r="D38" s="1"/>
      <c r="E38" s="1"/>
      <c r="F38" s="1" t="s">
        <v>37</v>
      </c>
      <c r="G38" s="1"/>
      <c r="H38" s="11">
        <v>1935</v>
      </c>
      <c r="I38" s="11"/>
      <c r="J38" s="11">
        <v>1935</v>
      </c>
      <c r="K38" s="11"/>
      <c r="L38" s="11">
        <v>2000</v>
      </c>
    </row>
    <row r="39" spans="1:12" ht="15" thickBot="1" x14ac:dyDescent="0.4">
      <c r="A39" s="1"/>
      <c r="B39" s="1"/>
      <c r="C39" s="1"/>
      <c r="D39" s="1"/>
      <c r="E39" s="1" t="s">
        <v>38</v>
      </c>
      <c r="F39" s="1"/>
      <c r="G39" s="1"/>
      <c r="H39" s="12">
        <f>ROUND(SUM(H37:H38),5)</f>
        <v>1935</v>
      </c>
      <c r="I39" s="11"/>
      <c r="J39" s="12">
        <f>ROUND(SUM(J37:J38),5)</f>
        <v>1935</v>
      </c>
      <c r="K39" s="11"/>
      <c r="L39" s="12">
        <f>ROUND(SUM(L37:L38),5)</f>
        <v>2000</v>
      </c>
    </row>
    <row r="40" spans="1:12" x14ac:dyDescent="0.35">
      <c r="A40" s="1"/>
      <c r="B40" s="1"/>
      <c r="C40" s="1"/>
      <c r="D40" s="1" t="s">
        <v>39</v>
      </c>
      <c r="E40" s="1"/>
      <c r="F40" s="1"/>
      <c r="G40" s="1"/>
      <c r="H40" s="11">
        <f>ROUND(H36+H39,5)</f>
        <v>1935</v>
      </c>
      <c r="I40" s="11"/>
      <c r="J40" s="11">
        <f>ROUND(J36+J39,5)</f>
        <v>1935</v>
      </c>
      <c r="K40" s="11"/>
      <c r="L40" s="11">
        <f>ROUND(L36+L39,5)</f>
        <v>2000</v>
      </c>
    </row>
    <row r="41" spans="1:12" x14ac:dyDescent="0.35">
      <c r="A41" s="1"/>
      <c r="B41" s="1"/>
      <c r="C41" s="1"/>
      <c r="D41" s="1" t="s">
        <v>40</v>
      </c>
      <c r="E41" s="1"/>
      <c r="F41" s="1"/>
      <c r="G41" s="1"/>
      <c r="H41" s="11"/>
      <c r="I41" s="11"/>
      <c r="J41" s="11"/>
      <c r="K41" s="11"/>
      <c r="L41" s="11"/>
    </row>
    <row r="42" spans="1:12" x14ac:dyDescent="0.35">
      <c r="A42" s="1"/>
      <c r="B42" s="1"/>
      <c r="C42" s="1"/>
      <c r="D42" s="1"/>
      <c r="E42" s="1" t="s">
        <v>41</v>
      </c>
      <c r="F42" s="1"/>
      <c r="G42" s="1"/>
      <c r="H42" s="11">
        <v>0</v>
      </c>
      <c r="I42" s="11"/>
      <c r="J42" s="11">
        <v>0</v>
      </c>
      <c r="K42" s="11"/>
      <c r="L42" s="11">
        <v>500</v>
      </c>
    </row>
    <row r="43" spans="1:12" x14ac:dyDescent="0.35">
      <c r="A43" s="1"/>
      <c r="B43" s="1"/>
      <c r="C43" s="1"/>
      <c r="D43" s="1"/>
      <c r="E43" s="1" t="s">
        <v>42</v>
      </c>
      <c r="F43" s="1"/>
      <c r="G43" s="1"/>
      <c r="H43" s="11">
        <v>131.69999999999999</v>
      </c>
      <c r="I43" s="11"/>
      <c r="J43" s="11">
        <v>131.69999999999999</v>
      </c>
      <c r="K43" s="11"/>
      <c r="L43" s="11">
        <v>150</v>
      </c>
    </row>
    <row r="44" spans="1:12" x14ac:dyDescent="0.35">
      <c r="A44" s="1"/>
      <c r="B44" s="1"/>
      <c r="C44" s="1"/>
      <c r="D44" s="1"/>
      <c r="E44" s="1" t="s">
        <v>43</v>
      </c>
      <c r="F44" s="1"/>
      <c r="G44" s="1"/>
      <c r="H44" s="11">
        <v>0</v>
      </c>
      <c r="I44" s="11"/>
      <c r="J44" s="11">
        <v>0</v>
      </c>
      <c r="K44" s="11"/>
      <c r="L44" s="11">
        <v>500</v>
      </c>
    </row>
    <row r="45" spans="1:12" x14ac:dyDescent="0.35">
      <c r="A45" s="1"/>
      <c r="B45" s="1"/>
      <c r="C45" s="1"/>
      <c r="D45" s="1"/>
      <c r="E45" s="1" t="s">
        <v>44</v>
      </c>
      <c r="F45" s="1"/>
      <c r="G45" s="1"/>
      <c r="H45" s="11"/>
      <c r="I45" s="11"/>
      <c r="J45" s="11"/>
      <c r="K45" s="11"/>
      <c r="L45" s="11"/>
    </row>
    <row r="46" spans="1:12" x14ac:dyDescent="0.35">
      <c r="A46" s="1"/>
      <c r="B46" s="1"/>
      <c r="C46" s="1"/>
      <c r="D46" s="1"/>
      <c r="E46" s="1"/>
      <c r="F46" s="1" t="s">
        <v>45</v>
      </c>
      <c r="G46" s="1"/>
      <c r="H46" s="11">
        <v>0</v>
      </c>
      <c r="I46" s="11"/>
      <c r="J46" s="11">
        <v>46.72</v>
      </c>
      <c r="K46" s="11"/>
      <c r="L46" s="11">
        <v>46.72</v>
      </c>
    </row>
    <row r="47" spans="1:12" x14ac:dyDescent="0.35">
      <c r="A47" s="1"/>
      <c r="B47" s="1"/>
      <c r="C47" s="1"/>
      <c r="D47" s="1"/>
      <c r="E47" s="1"/>
      <c r="F47" s="1" t="s">
        <v>36</v>
      </c>
      <c r="G47" s="1"/>
      <c r="H47" s="11">
        <v>0</v>
      </c>
      <c r="I47" s="11"/>
      <c r="J47" s="11">
        <v>337.89</v>
      </c>
      <c r="K47" s="11"/>
      <c r="L47" s="11">
        <v>400</v>
      </c>
    </row>
    <row r="48" spans="1:12" x14ac:dyDescent="0.35">
      <c r="A48" s="1"/>
      <c r="B48" s="1"/>
      <c r="C48" s="1"/>
      <c r="D48" s="1"/>
      <c r="E48" s="1"/>
      <c r="F48" s="1" t="s">
        <v>46</v>
      </c>
      <c r="G48" s="1"/>
      <c r="H48" s="11">
        <v>435</v>
      </c>
      <c r="I48" s="11"/>
      <c r="J48" s="11">
        <v>435</v>
      </c>
      <c r="K48" s="11"/>
      <c r="L48" s="11">
        <v>600</v>
      </c>
    </row>
    <row r="49" spans="1:12" x14ac:dyDescent="0.35">
      <c r="A49" s="1"/>
      <c r="B49" s="1"/>
      <c r="C49" s="1"/>
      <c r="D49" s="1"/>
      <c r="E49" s="1"/>
      <c r="F49" s="1" t="s">
        <v>47</v>
      </c>
      <c r="G49" s="1"/>
      <c r="H49" s="11">
        <v>0</v>
      </c>
      <c r="I49" s="11"/>
      <c r="J49" s="11">
        <v>391.81</v>
      </c>
      <c r="K49" s="11"/>
      <c r="L49" s="11">
        <v>525</v>
      </c>
    </row>
    <row r="50" spans="1:12" x14ac:dyDescent="0.35">
      <c r="A50" s="1"/>
      <c r="B50" s="1"/>
      <c r="C50" s="1"/>
      <c r="D50" s="1"/>
      <c r="E50" s="1"/>
      <c r="F50" s="1" t="s">
        <v>48</v>
      </c>
      <c r="G50" s="1"/>
      <c r="H50" s="11">
        <v>0</v>
      </c>
      <c r="I50" s="11"/>
      <c r="J50" s="11">
        <v>591.76</v>
      </c>
      <c r="K50" s="11"/>
      <c r="L50" s="11">
        <v>610</v>
      </c>
    </row>
    <row r="51" spans="1:12" x14ac:dyDescent="0.35">
      <c r="A51" s="1"/>
      <c r="B51" s="1"/>
      <c r="C51" s="1"/>
      <c r="D51" s="1"/>
      <c r="E51" s="1"/>
      <c r="F51" s="1" t="s">
        <v>49</v>
      </c>
      <c r="G51" s="1"/>
      <c r="H51" s="11">
        <v>0</v>
      </c>
      <c r="I51" s="11"/>
      <c r="J51" s="11">
        <v>42.51</v>
      </c>
      <c r="K51" s="11"/>
      <c r="L51" s="11">
        <v>75</v>
      </c>
    </row>
    <row r="52" spans="1:12" x14ac:dyDescent="0.35">
      <c r="A52" s="1"/>
      <c r="B52" s="1"/>
      <c r="C52" s="1"/>
      <c r="D52" s="1"/>
      <c r="E52" s="1"/>
      <c r="F52" s="1" t="s">
        <v>50</v>
      </c>
      <c r="G52" s="1"/>
      <c r="H52" s="11">
        <v>159.43</v>
      </c>
      <c r="I52" s="11"/>
      <c r="J52" s="11">
        <v>336.04</v>
      </c>
      <c r="K52" s="11"/>
      <c r="L52" s="11">
        <v>420</v>
      </c>
    </row>
    <row r="53" spans="1:12" x14ac:dyDescent="0.35">
      <c r="A53" s="1"/>
      <c r="B53" s="1"/>
      <c r="C53" s="1"/>
      <c r="D53" s="1"/>
      <c r="E53" s="1"/>
      <c r="F53" s="1" t="s">
        <v>51</v>
      </c>
      <c r="G53" s="1"/>
      <c r="H53" s="11">
        <v>0</v>
      </c>
      <c r="I53" s="11"/>
      <c r="J53" s="11">
        <v>0</v>
      </c>
      <c r="K53" s="11"/>
      <c r="L53" s="11">
        <v>260</v>
      </c>
    </row>
    <row r="54" spans="1:12" x14ac:dyDescent="0.35">
      <c r="A54" s="1"/>
      <c r="B54" s="1"/>
      <c r="C54" s="1"/>
      <c r="D54" s="1"/>
      <c r="E54" s="1"/>
      <c r="F54" s="1" t="s">
        <v>52</v>
      </c>
      <c r="G54" s="1"/>
      <c r="H54" s="11">
        <v>0</v>
      </c>
      <c r="I54" s="11"/>
      <c r="J54" s="11">
        <v>88.33</v>
      </c>
      <c r="K54" s="11"/>
      <c r="L54" s="11">
        <v>88.33</v>
      </c>
    </row>
    <row r="55" spans="1:12" x14ac:dyDescent="0.35">
      <c r="A55" s="1"/>
      <c r="B55" s="1"/>
      <c r="C55" s="1"/>
      <c r="D55" s="1"/>
      <c r="E55" s="1"/>
      <c r="F55" s="1" t="s">
        <v>53</v>
      </c>
      <c r="G55" s="1"/>
      <c r="H55" s="11">
        <v>0</v>
      </c>
      <c r="I55" s="11"/>
      <c r="J55" s="11">
        <v>316.02</v>
      </c>
      <c r="K55" s="11"/>
      <c r="L55" s="11">
        <v>350</v>
      </c>
    </row>
    <row r="56" spans="1:12" x14ac:dyDescent="0.35">
      <c r="A56" s="1"/>
      <c r="B56" s="1"/>
      <c r="C56" s="1"/>
      <c r="D56" s="1"/>
      <c r="E56" s="1"/>
      <c r="F56" s="1" t="s">
        <v>54</v>
      </c>
      <c r="G56" s="1"/>
      <c r="H56" s="11">
        <v>0</v>
      </c>
      <c r="I56" s="11"/>
      <c r="J56" s="11">
        <v>234.62</v>
      </c>
      <c r="K56" s="11"/>
      <c r="L56" s="11">
        <v>234.62</v>
      </c>
    </row>
    <row r="57" spans="1:12" ht="15" thickBot="1" x14ac:dyDescent="0.4">
      <c r="A57" s="1"/>
      <c r="B57" s="1"/>
      <c r="C57" s="1"/>
      <c r="D57" s="1"/>
      <c r="E57" s="1"/>
      <c r="F57" s="1" t="s">
        <v>55</v>
      </c>
      <c r="G57" s="1"/>
      <c r="H57" s="13">
        <v>0</v>
      </c>
      <c r="I57" s="11"/>
      <c r="J57" s="13">
        <v>0</v>
      </c>
      <c r="K57" s="11"/>
      <c r="L57" s="13">
        <v>300</v>
      </c>
    </row>
    <row r="58" spans="1:12" x14ac:dyDescent="0.35">
      <c r="A58" s="1"/>
      <c r="B58" s="1"/>
      <c r="C58" s="1"/>
      <c r="D58" s="1"/>
      <c r="E58" s="1" t="s">
        <v>56</v>
      </c>
      <c r="F58" s="1"/>
      <c r="G58" s="1"/>
      <c r="H58" s="11">
        <f>ROUND(SUM(H45:H57),5)</f>
        <v>594.42999999999995</v>
      </c>
      <c r="I58" s="11"/>
      <c r="J58" s="11">
        <f>ROUND(SUM(J45:J57),5)</f>
        <v>2820.7</v>
      </c>
      <c r="K58" s="11"/>
      <c r="L58" s="11">
        <f>ROUND(SUM(L45:L57),5)</f>
        <v>3909.67</v>
      </c>
    </row>
    <row r="59" spans="1:12" x14ac:dyDescent="0.35">
      <c r="A59" s="1"/>
      <c r="B59" s="1"/>
      <c r="C59" s="1"/>
      <c r="D59" s="1"/>
      <c r="E59" s="1" t="s">
        <v>57</v>
      </c>
      <c r="F59" s="1"/>
      <c r="G59" s="1"/>
      <c r="H59" s="11">
        <v>0</v>
      </c>
      <c r="I59" s="11"/>
      <c r="J59" s="11">
        <v>500</v>
      </c>
      <c r="K59" s="11"/>
      <c r="L59" s="11">
        <v>500</v>
      </c>
    </row>
    <row r="60" spans="1:12" x14ac:dyDescent="0.35">
      <c r="A60" s="1"/>
      <c r="B60" s="1"/>
      <c r="C60" s="1"/>
      <c r="D60" s="1"/>
      <c r="E60" s="1" t="s">
        <v>58</v>
      </c>
      <c r="F60" s="1"/>
      <c r="G60" s="1"/>
      <c r="H60" s="11">
        <v>0</v>
      </c>
      <c r="I60" s="11"/>
      <c r="J60" s="11">
        <v>0</v>
      </c>
      <c r="K60" s="11"/>
      <c r="L60" s="11">
        <v>1000</v>
      </c>
    </row>
    <row r="61" spans="1:12" ht="15" thickBot="1" x14ac:dyDescent="0.4">
      <c r="A61" s="1"/>
      <c r="B61" s="1"/>
      <c r="C61" s="1"/>
      <c r="D61" s="1"/>
      <c r="E61" s="1" t="s">
        <v>59</v>
      </c>
      <c r="F61" s="1"/>
      <c r="G61" s="1"/>
      <c r="H61" s="11">
        <v>150</v>
      </c>
      <c r="I61" s="11"/>
      <c r="J61" s="11">
        <v>150</v>
      </c>
      <c r="K61" s="11"/>
      <c r="L61" s="11">
        <v>150</v>
      </c>
    </row>
    <row r="62" spans="1:12" ht="15" thickBot="1" x14ac:dyDescent="0.4">
      <c r="A62" s="1"/>
      <c r="B62" s="1"/>
      <c r="C62" s="1"/>
      <c r="D62" s="1" t="s">
        <v>60</v>
      </c>
      <c r="E62" s="1"/>
      <c r="F62" s="1"/>
      <c r="G62" s="1"/>
      <c r="H62" s="12">
        <f>ROUND(SUM(H41:H44)+SUM(H58:H61),5)</f>
        <v>876.13</v>
      </c>
      <c r="I62" s="11"/>
      <c r="J62" s="12">
        <f>ROUND(SUM(J41:J44)+SUM(J58:J61),5)</f>
        <v>3602.4</v>
      </c>
      <c r="K62" s="11"/>
      <c r="L62" s="12">
        <f>ROUND(SUM(L41:L44)+SUM(L58:L61),5)</f>
        <v>6709.67</v>
      </c>
    </row>
    <row r="63" spans="1:12" x14ac:dyDescent="0.35">
      <c r="A63" s="1"/>
      <c r="B63" s="1"/>
      <c r="C63" s="1" t="s">
        <v>61</v>
      </c>
      <c r="D63" s="1"/>
      <c r="E63" s="1"/>
      <c r="F63" s="1"/>
      <c r="G63" s="1"/>
      <c r="H63" s="11">
        <f>ROUND(H35+H40+H62,5)</f>
        <v>2811.13</v>
      </c>
      <c r="I63" s="11"/>
      <c r="J63" s="11">
        <f>ROUND(J35+J40+J62,5)</f>
        <v>5537.4</v>
      </c>
      <c r="K63" s="11"/>
      <c r="L63" s="11">
        <f>ROUND(L35+L40+L62,5)</f>
        <v>8709.67</v>
      </c>
    </row>
    <row r="64" spans="1:12" x14ac:dyDescent="0.35">
      <c r="A64" s="1"/>
      <c r="B64" s="1"/>
      <c r="C64" s="1" t="s">
        <v>62</v>
      </c>
      <c r="D64" s="1"/>
      <c r="E64" s="1"/>
      <c r="F64" s="1"/>
      <c r="G64" s="1"/>
      <c r="H64" s="11"/>
      <c r="I64" s="11"/>
      <c r="J64" s="11"/>
      <c r="K64" s="11"/>
      <c r="L64" s="11"/>
    </row>
    <row r="65" spans="1:12" x14ac:dyDescent="0.35">
      <c r="A65" s="1"/>
      <c r="B65" s="1"/>
      <c r="C65" s="1"/>
      <c r="D65" s="1" t="s">
        <v>63</v>
      </c>
      <c r="E65" s="1"/>
      <c r="F65" s="1"/>
      <c r="G65" s="1"/>
      <c r="H65" s="11">
        <v>0</v>
      </c>
      <c r="I65" s="11"/>
      <c r="J65" s="11">
        <v>0</v>
      </c>
      <c r="K65" s="11"/>
      <c r="L65" s="11">
        <v>0</v>
      </c>
    </row>
    <row r="66" spans="1:12" x14ac:dyDescent="0.35">
      <c r="A66" s="1"/>
      <c r="B66" s="1"/>
      <c r="C66" s="1"/>
      <c r="D66" s="1" t="s">
        <v>64</v>
      </c>
      <c r="E66" s="1"/>
      <c r="F66" s="1"/>
      <c r="G66" s="1"/>
      <c r="H66" s="11">
        <v>0</v>
      </c>
      <c r="I66" s="11"/>
      <c r="J66" s="11">
        <v>0</v>
      </c>
      <c r="K66" s="11"/>
      <c r="L66" s="11">
        <v>2500</v>
      </c>
    </row>
    <row r="67" spans="1:12" x14ac:dyDescent="0.35">
      <c r="A67" s="1"/>
      <c r="B67" s="1"/>
      <c r="C67" s="1"/>
      <c r="D67" s="1" t="s">
        <v>65</v>
      </c>
      <c r="E67" s="1"/>
      <c r="F67" s="1"/>
      <c r="G67" s="1"/>
      <c r="H67" s="11">
        <v>0</v>
      </c>
      <c r="I67" s="11"/>
      <c r="J67" s="11">
        <v>0</v>
      </c>
      <c r="K67" s="11"/>
      <c r="L67" s="11">
        <v>2500</v>
      </c>
    </row>
    <row r="68" spans="1:12" x14ac:dyDescent="0.35">
      <c r="A68" s="1"/>
      <c r="B68" s="1"/>
      <c r="C68" s="1"/>
      <c r="D68" s="1" t="s">
        <v>66</v>
      </c>
      <c r="E68" s="1"/>
      <c r="F68" s="1"/>
      <c r="G68" s="1"/>
      <c r="H68" s="11">
        <v>0</v>
      </c>
      <c r="I68" s="11"/>
      <c r="J68" s="11">
        <v>0</v>
      </c>
      <c r="K68" s="11"/>
      <c r="L68" s="11">
        <v>5000</v>
      </c>
    </row>
    <row r="69" spans="1:12" ht="15" thickBot="1" x14ac:dyDescent="0.4">
      <c r="A69" s="1"/>
      <c r="B69" s="1"/>
      <c r="C69" s="1"/>
      <c r="D69" s="1" t="s">
        <v>67</v>
      </c>
      <c r="E69" s="1"/>
      <c r="F69" s="1"/>
      <c r="G69" s="1"/>
      <c r="H69" s="13">
        <v>0</v>
      </c>
      <c r="I69" s="11"/>
      <c r="J69" s="13">
        <v>1500</v>
      </c>
      <c r="K69" s="11"/>
      <c r="L69" s="13">
        <v>1500</v>
      </c>
    </row>
    <row r="70" spans="1:12" x14ac:dyDescent="0.35">
      <c r="A70" s="1"/>
      <c r="B70" s="1"/>
      <c r="C70" s="1" t="s">
        <v>68</v>
      </c>
      <c r="D70" s="1"/>
      <c r="E70" s="1"/>
      <c r="F70" s="1"/>
      <c r="G70" s="1"/>
      <c r="H70" s="11">
        <f>ROUND(SUM(H64:H69),5)</f>
        <v>0</v>
      </c>
      <c r="I70" s="11"/>
      <c r="J70" s="11">
        <f>ROUND(SUM(J64:J69),5)</f>
        <v>1500</v>
      </c>
      <c r="K70" s="11"/>
      <c r="L70" s="11">
        <f>ROUND(SUM(L64:L69),5)</f>
        <v>11500</v>
      </c>
    </row>
    <row r="71" spans="1:12" ht="15" thickBot="1" x14ac:dyDescent="0.4">
      <c r="A71" s="1"/>
      <c r="B71" s="1"/>
      <c r="C71" s="1" t="s">
        <v>69</v>
      </c>
      <c r="D71" s="1"/>
      <c r="E71" s="1"/>
      <c r="F71" s="1"/>
      <c r="G71" s="1"/>
      <c r="H71" s="11">
        <v>0</v>
      </c>
      <c r="I71" s="11"/>
      <c r="J71" s="11">
        <v>0</v>
      </c>
      <c r="K71" s="11"/>
      <c r="L71" s="11">
        <v>4408.42</v>
      </c>
    </row>
    <row r="72" spans="1:12" ht="15" thickBot="1" x14ac:dyDescent="0.4">
      <c r="A72" s="1"/>
      <c r="B72" s="1" t="s">
        <v>70</v>
      </c>
      <c r="C72" s="1"/>
      <c r="D72" s="1"/>
      <c r="E72" s="1"/>
      <c r="F72" s="1"/>
      <c r="G72" s="1"/>
      <c r="H72" s="14">
        <f>ROUND(H9+H34+H63+SUM(H70:H71),5)</f>
        <v>3793.84</v>
      </c>
      <c r="I72" s="11"/>
      <c r="J72" s="14">
        <f>ROUND(J9+J34+J63+SUM(J70:J71),5)</f>
        <v>12851.96</v>
      </c>
      <c r="K72" s="11"/>
      <c r="L72" s="14">
        <f>ROUND(L9+L34+L63+SUM(L70:L71),5)</f>
        <v>35977.94</v>
      </c>
    </row>
    <row r="73" spans="1:12" s="6" customFormat="1" ht="11" thickBot="1" x14ac:dyDescent="0.3">
      <c r="A73" s="1" t="s">
        <v>71</v>
      </c>
      <c r="B73" s="1"/>
      <c r="C73" s="1"/>
      <c r="D73" s="1"/>
      <c r="E73" s="1"/>
      <c r="F73" s="1"/>
      <c r="G73" s="1"/>
      <c r="H73" s="16">
        <f>ROUND(H8-H72,5)</f>
        <v>-3793.84</v>
      </c>
      <c r="I73" s="17"/>
      <c r="J73" s="16">
        <f>ROUND(J8-J72,5)</f>
        <v>23125.98</v>
      </c>
      <c r="K73" s="17"/>
      <c r="L73" s="16">
        <f>ROUND(L8-L72,5)</f>
        <v>0</v>
      </c>
    </row>
    <row r="74" spans="1:12" ht="15" thickTop="1" x14ac:dyDescent="0.35"/>
  </sheetData>
  <pageMargins left="0.7" right="0.7" top="0.75" bottom="0.75" header="0.1" footer="0.3"/>
  <pageSetup orientation="landscape" horizontalDpi="0" verticalDpi="0" r:id="rId1"/>
  <headerFooter>
    <oddHeader>&amp;C&amp;"Arial,Bold"&amp;12 Tarzana Neighborhood Council
&amp;14 Profit &amp;&amp; Loss 
&amp;10 April 2026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139700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139700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CA40-ACB1-4621-B5A9-757D7FE97FD5}">
  <sheetPr codeName="Sheet2"/>
  <dimension ref="A1:E14"/>
  <sheetViews>
    <sheetView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Q16" sqref="Q16"/>
    </sheetView>
  </sheetViews>
  <sheetFormatPr defaultRowHeight="14.5" x14ac:dyDescent="0.35"/>
  <cols>
    <col min="1" max="3" width="5.6328125" style="18" customWidth="1"/>
    <col min="4" max="4" width="26.26953125" style="18" customWidth="1"/>
    <col min="5" max="5" width="11.81640625" style="19" customWidth="1"/>
  </cols>
  <sheetData>
    <row r="1" spans="1:5" s="10" customFormat="1" x14ac:dyDescent="0.35">
      <c r="A1" s="7"/>
      <c r="B1" s="7"/>
      <c r="C1" s="7"/>
      <c r="D1" s="7"/>
      <c r="E1" s="21"/>
    </row>
    <row r="2" spans="1:5" x14ac:dyDescent="0.35">
      <c r="A2" s="1" t="s">
        <v>72</v>
      </c>
      <c r="B2" s="1"/>
      <c r="C2" s="1"/>
      <c r="D2" s="1"/>
      <c r="E2" s="4"/>
    </row>
    <row r="3" spans="1:5" x14ac:dyDescent="0.35">
      <c r="A3" s="1"/>
      <c r="B3" s="1" t="s">
        <v>73</v>
      </c>
      <c r="C3" s="1"/>
      <c r="D3" s="1"/>
      <c r="E3" s="4"/>
    </row>
    <row r="4" spans="1:5" x14ac:dyDescent="0.35">
      <c r="A4" s="1"/>
      <c r="B4" s="1"/>
      <c r="C4" s="1" t="s">
        <v>74</v>
      </c>
      <c r="D4" s="1"/>
      <c r="E4" s="4"/>
    </row>
    <row r="5" spans="1:5" ht="15" thickBot="1" x14ac:dyDescent="0.4">
      <c r="A5" s="1"/>
      <c r="B5" s="1"/>
      <c r="C5" s="1"/>
      <c r="D5" s="1" t="s">
        <v>75</v>
      </c>
      <c r="E5" s="20">
        <v>23125.98</v>
      </c>
    </row>
    <row r="6" spans="1:5" ht="15" thickBot="1" x14ac:dyDescent="0.4">
      <c r="A6" s="1"/>
      <c r="B6" s="1"/>
      <c r="C6" s="1" t="s">
        <v>76</v>
      </c>
      <c r="D6" s="1"/>
      <c r="E6" s="14">
        <f>ROUND(SUM(E4:E5),5)</f>
        <v>23125.98</v>
      </c>
    </row>
    <row r="7" spans="1:5" ht="15" thickBot="1" x14ac:dyDescent="0.4">
      <c r="A7" s="1"/>
      <c r="B7" s="1" t="s">
        <v>77</v>
      </c>
      <c r="C7" s="1"/>
      <c r="D7" s="1"/>
      <c r="E7" s="14">
        <f>ROUND(E3+E6,5)</f>
        <v>23125.98</v>
      </c>
    </row>
    <row r="8" spans="1:5" s="6" customFormat="1" ht="11" thickBot="1" x14ac:dyDescent="0.3">
      <c r="A8" s="1" t="s">
        <v>78</v>
      </c>
      <c r="B8" s="1"/>
      <c r="C8" s="1"/>
      <c r="D8" s="1"/>
      <c r="E8" s="16">
        <f>ROUND(E2+E7,5)</f>
        <v>23125.98</v>
      </c>
    </row>
    <row r="9" spans="1:5" ht="15" thickTop="1" x14ac:dyDescent="0.35">
      <c r="A9" s="1" t="s">
        <v>79</v>
      </c>
      <c r="B9" s="1"/>
      <c r="C9" s="1"/>
      <c r="D9" s="1"/>
      <c r="E9" s="15"/>
    </row>
    <row r="10" spans="1:5" x14ac:dyDescent="0.35">
      <c r="A10" s="1"/>
      <c r="B10" s="1" t="s">
        <v>71</v>
      </c>
      <c r="C10" s="1"/>
      <c r="D10" s="1"/>
      <c r="E10" s="15"/>
    </row>
    <row r="11" spans="1:5" ht="15" thickBot="1" x14ac:dyDescent="0.4">
      <c r="A11" s="1"/>
      <c r="B11" s="1"/>
      <c r="C11" s="1" t="s">
        <v>80</v>
      </c>
      <c r="D11" s="1"/>
      <c r="E11" s="20">
        <v>23125.98</v>
      </c>
    </row>
    <row r="12" spans="1:5" ht="15" thickBot="1" x14ac:dyDescent="0.4">
      <c r="A12" s="1"/>
      <c r="B12" s="1" t="s">
        <v>81</v>
      </c>
      <c r="C12" s="1"/>
      <c r="D12" s="1"/>
      <c r="E12" s="14">
        <f>ROUND(SUM(E10:E11),5)</f>
        <v>23125.98</v>
      </c>
    </row>
    <row r="13" spans="1:5" s="6" customFormat="1" ht="11" thickBot="1" x14ac:dyDescent="0.3">
      <c r="A13" s="1" t="s">
        <v>82</v>
      </c>
      <c r="B13" s="1"/>
      <c r="C13" s="1"/>
      <c r="D13" s="1"/>
      <c r="E13" s="16">
        <f>ROUND(E9+E12,5)</f>
        <v>23125.98</v>
      </c>
    </row>
    <row r="14" spans="1:5" ht="15" thickTop="1" x14ac:dyDescent="0.35"/>
  </sheetData>
  <pageMargins left="0.7" right="0.7" top="0.75" bottom="0.75" header="0.1" footer="0.3"/>
  <pageSetup orientation="portrait" horizontalDpi="0" verticalDpi="0" r:id="rId1"/>
  <headerFooter>
    <oddHeader>&amp;C&amp;"Arial,Bold"&amp;12 Tarzana Neighborhood Council
&amp;14 Balance Sheet
&amp;10 As of April 30, 2026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127000</xdr:colOff>
                <xdr:row>1</xdr:row>
                <xdr:rowOff>44450</xdr:rowOff>
              </to>
            </anchor>
          </controlPr>
        </control>
      </mc:Choice>
      <mc:Fallback>
        <control shapeId="3074" r:id="rId4" name="HEADER"/>
      </mc:Fallback>
    </mc:AlternateContent>
    <mc:AlternateContent xmlns:mc="http://schemas.openxmlformats.org/markup-compatibility/2006">
      <mc:Choice Requires="x14">
        <control shapeId="307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127000</xdr:colOff>
                <xdr:row>1</xdr:row>
                <xdr:rowOff>44450</xdr:rowOff>
              </to>
            </anchor>
          </controlPr>
        </control>
      </mc:Choice>
      <mc:Fallback>
        <control shapeId="3073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2026-05-07T19:29:46Z</cp:lastPrinted>
  <dcterms:created xsi:type="dcterms:W3CDTF">2026-05-07T19:10:12Z</dcterms:created>
  <dcterms:modified xsi:type="dcterms:W3CDTF">2026-05-09T19:29:50Z</dcterms:modified>
</cp:coreProperties>
</file>