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3cb290abca258b/Documents/"/>
    </mc:Choice>
  </mc:AlternateContent>
  <xr:revisionPtr revIDLastSave="2" documentId="8_{C4C57364-AB89-4069-8F4D-442EA768AE6F}" xr6:coauthVersionLast="47" xr6:coauthVersionMax="47" xr10:uidLastSave="{376CECD9-5296-459A-A936-D10502DF9603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X167" i="1" l="1"/>
  <c r="W167" i="1"/>
  <c r="V167" i="1"/>
  <c r="U167" i="1"/>
  <c r="T167" i="1"/>
  <c r="S167" i="1"/>
  <c r="R167" i="1"/>
  <c r="Q167" i="1"/>
  <c r="P167" i="1"/>
  <c r="O167" i="1"/>
  <c r="AA167" i="1"/>
  <c r="Z167" i="1"/>
  <c r="Y167" i="1"/>
  <c r="AA163" i="1"/>
  <c r="Y165" i="1"/>
  <c r="Y163" i="1"/>
  <c r="Y162" i="1"/>
  <c r="Y161" i="1"/>
  <c r="Y160" i="1"/>
  <c r="Y159" i="1"/>
  <c r="X165" i="1"/>
  <c r="Y156" i="1"/>
  <c r="Y154" i="1"/>
  <c r="AA154" i="1" s="1"/>
  <c r="Y153" i="1"/>
  <c r="AA153" i="1" s="1"/>
  <c r="Y152" i="1"/>
  <c r="X156" i="1"/>
  <c r="AA147" i="1"/>
  <c r="AA146" i="1"/>
  <c r="AA145" i="1"/>
  <c r="Y149" i="1"/>
  <c r="Y147" i="1"/>
  <c r="Y146" i="1"/>
  <c r="Y145" i="1"/>
  <c r="X149" i="1"/>
  <c r="AA58" i="1"/>
  <c r="AA114" i="1"/>
  <c r="AA115" i="1" s="1"/>
  <c r="Z115" i="1"/>
  <c r="AA136" i="1"/>
  <c r="Y138" i="1"/>
  <c r="Y136" i="1"/>
  <c r="Y135" i="1"/>
  <c r="Y134" i="1"/>
  <c r="Y133" i="1"/>
  <c r="Y132" i="1"/>
  <c r="Y131" i="1"/>
  <c r="X138" i="1"/>
  <c r="Y128" i="1"/>
  <c r="Y126" i="1"/>
  <c r="AA126" i="1" s="1"/>
  <c r="Y125" i="1"/>
  <c r="Y124" i="1"/>
  <c r="Y123" i="1"/>
  <c r="Y122" i="1"/>
  <c r="Y121" i="1"/>
  <c r="Y120" i="1"/>
  <c r="X128" i="1"/>
  <c r="Y114" i="1"/>
  <c r="Y113" i="1"/>
  <c r="Y115" i="1"/>
  <c r="X115" i="1"/>
  <c r="W115" i="1"/>
  <c r="V115" i="1"/>
  <c r="U115" i="1"/>
  <c r="T115" i="1"/>
  <c r="S115" i="1"/>
  <c r="R115" i="1"/>
  <c r="Q115" i="1"/>
  <c r="P115" i="1"/>
  <c r="O115" i="1"/>
  <c r="B115" i="1"/>
  <c r="Y110" i="1"/>
  <c r="Y108" i="1"/>
  <c r="Y107" i="1"/>
  <c r="Y106" i="1"/>
  <c r="X110" i="1"/>
  <c r="Y102" i="1"/>
  <c r="Y100" i="1"/>
  <c r="Y99" i="1"/>
  <c r="Y98" i="1"/>
  <c r="Y97" i="1"/>
  <c r="Y96" i="1"/>
  <c r="X102" i="1"/>
  <c r="Y93" i="1"/>
  <c r="Y91" i="1"/>
  <c r="Y90" i="1"/>
  <c r="Y89" i="1"/>
  <c r="Y88" i="1"/>
  <c r="Y87" i="1"/>
  <c r="Y86" i="1"/>
  <c r="Y85" i="1"/>
  <c r="Y80" i="1"/>
  <c r="X93" i="1"/>
  <c r="Y82" i="1"/>
  <c r="Y79" i="1"/>
  <c r="X82" i="1"/>
  <c r="Y76" i="1"/>
  <c r="Y74" i="1"/>
  <c r="Y73" i="1"/>
  <c r="Y72" i="1"/>
  <c r="Y71" i="1"/>
  <c r="Y70" i="1"/>
  <c r="Y69" i="1"/>
  <c r="Y68" i="1"/>
  <c r="Y67" i="1"/>
  <c r="Y66" i="1"/>
  <c r="Y65" i="1"/>
  <c r="Y64" i="1"/>
  <c r="X76" i="1"/>
  <c r="Y60" i="1"/>
  <c r="Y58" i="1"/>
  <c r="Y57" i="1"/>
  <c r="Y56" i="1"/>
  <c r="Y55" i="1"/>
  <c r="Y54" i="1"/>
  <c r="Y53" i="1"/>
  <c r="Y52" i="1"/>
  <c r="Y51" i="1"/>
  <c r="X60" i="1"/>
  <c r="Y48" i="1"/>
  <c r="Y46" i="1"/>
  <c r="AA46" i="1" s="1"/>
  <c r="Y45" i="1"/>
  <c r="Y44" i="1"/>
  <c r="Y43" i="1"/>
  <c r="Y42" i="1"/>
  <c r="Y41" i="1"/>
  <c r="Y40" i="1"/>
  <c r="Y39" i="1"/>
  <c r="Y38" i="1"/>
  <c r="Y37" i="1"/>
  <c r="Y36" i="1"/>
  <c r="X48" i="1"/>
  <c r="Y33" i="1"/>
  <c r="Y32" i="1"/>
  <c r="Y31" i="1"/>
  <c r="Y30" i="1"/>
  <c r="Y29" i="1"/>
  <c r="X33" i="1"/>
  <c r="Y26" i="1"/>
  <c r="Y25" i="1"/>
  <c r="Y24" i="1"/>
  <c r="Y23" i="1"/>
  <c r="Y22" i="1"/>
  <c r="Y21" i="1"/>
  <c r="X26" i="1"/>
  <c r="Y18" i="1"/>
  <c r="Y16" i="1"/>
  <c r="Y15" i="1"/>
  <c r="Y14" i="1"/>
  <c r="Y13" i="1"/>
  <c r="Y12" i="1"/>
  <c r="Y11" i="1"/>
  <c r="Y10" i="1"/>
  <c r="Y9" i="1"/>
  <c r="Y8" i="1"/>
  <c r="Y7" i="1"/>
  <c r="Y6" i="1"/>
  <c r="Y5" i="1"/>
  <c r="X18" i="1"/>
  <c r="W165" i="1"/>
  <c r="W156" i="1"/>
  <c r="W149" i="1"/>
  <c r="W138" i="1"/>
  <c r="W128" i="1"/>
  <c r="W110" i="1"/>
  <c r="W102" i="1"/>
  <c r="W93" i="1"/>
  <c r="W82" i="1"/>
  <c r="W76" i="1"/>
  <c r="W60" i="1"/>
  <c r="AA57" i="1"/>
  <c r="W48" i="1"/>
  <c r="V48" i="1"/>
  <c r="W33" i="1"/>
  <c r="W26" i="1"/>
  <c r="W18" i="1"/>
  <c r="AA16" i="1"/>
  <c r="Z165" i="1"/>
  <c r="V165" i="1"/>
  <c r="U165" i="1"/>
  <c r="T165" i="1"/>
  <c r="S165" i="1"/>
  <c r="R165" i="1"/>
  <c r="Q165" i="1"/>
  <c r="P165" i="1"/>
  <c r="O165" i="1"/>
  <c r="Z156" i="1"/>
  <c r="V156" i="1"/>
  <c r="U156" i="1"/>
  <c r="T156" i="1"/>
  <c r="S156" i="1"/>
  <c r="R156" i="1"/>
  <c r="Q156" i="1"/>
  <c r="P156" i="1"/>
  <c r="O156" i="1"/>
  <c r="Z149" i="1"/>
  <c r="V149" i="1"/>
  <c r="U149" i="1"/>
  <c r="T149" i="1"/>
  <c r="S149" i="1"/>
  <c r="R149" i="1"/>
  <c r="Q149" i="1"/>
  <c r="P149" i="1"/>
  <c r="O149" i="1"/>
  <c r="Z138" i="1"/>
  <c r="V138" i="1"/>
  <c r="U138" i="1"/>
  <c r="T138" i="1"/>
  <c r="S138" i="1"/>
  <c r="R138" i="1"/>
  <c r="Q138" i="1"/>
  <c r="P138" i="1"/>
  <c r="O138" i="1"/>
  <c r="Z128" i="1"/>
  <c r="V128" i="1"/>
  <c r="U128" i="1"/>
  <c r="T128" i="1"/>
  <c r="S128" i="1"/>
  <c r="R128" i="1"/>
  <c r="Q128" i="1"/>
  <c r="P128" i="1"/>
  <c r="O128" i="1"/>
  <c r="Z110" i="1"/>
  <c r="V110" i="1"/>
  <c r="U110" i="1"/>
  <c r="T110" i="1"/>
  <c r="S110" i="1"/>
  <c r="R110" i="1"/>
  <c r="Q110" i="1"/>
  <c r="P110" i="1"/>
  <c r="O110" i="1"/>
  <c r="Z102" i="1"/>
  <c r="V102" i="1"/>
  <c r="U102" i="1"/>
  <c r="T102" i="1"/>
  <c r="S102" i="1"/>
  <c r="R102" i="1"/>
  <c r="Q102" i="1"/>
  <c r="P102" i="1"/>
  <c r="O102" i="1"/>
  <c r="Z93" i="1"/>
  <c r="V93" i="1"/>
  <c r="U93" i="1"/>
  <c r="T93" i="1"/>
  <c r="S93" i="1"/>
  <c r="R93" i="1"/>
  <c r="Q93" i="1"/>
  <c r="P93" i="1"/>
  <c r="O93" i="1"/>
  <c r="Z82" i="1"/>
  <c r="V82" i="1"/>
  <c r="U82" i="1"/>
  <c r="T82" i="1"/>
  <c r="S82" i="1"/>
  <c r="R82" i="1"/>
  <c r="Q82" i="1"/>
  <c r="P82" i="1"/>
  <c r="O82" i="1"/>
  <c r="Z76" i="1"/>
  <c r="V76" i="1"/>
  <c r="U76" i="1"/>
  <c r="T76" i="1"/>
  <c r="S76" i="1"/>
  <c r="R76" i="1"/>
  <c r="Q76" i="1"/>
  <c r="P76" i="1"/>
  <c r="O76" i="1"/>
  <c r="Z60" i="1"/>
  <c r="V60" i="1"/>
  <c r="U60" i="1"/>
  <c r="T60" i="1"/>
  <c r="S60" i="1"/>
  <c r="R60" i="1"/>
  <c r="Q60" i="1"/>
  <c r="P60" i="1"/>
  <c r="O60" i="1"/>
  <c r="Z48" i="1"/>
  <c r="U48" i="1"/>
  <c r="T48" i="1"/>
  <c r="S48" i="1"/>
  <c r="R48" i="1"/>
  <c r="Q48" i="1"/>
  <c r="P48" i="1"/>
  <c r="O48" i="1"/>
  <c r="Z33" i="1"/>
  <c r="V33" i="1"/>
  <c r="U33" i="1"/>
  <c r="T33" i="1"/>
  <c r="S33" i="1"/>
  <c r="R33" i="1"/>
  <c r="Q33" i="1"/>
  <c r="P33" i="1"/>
  <c r="O33" i="1"/>
  <c r="Z26" i="1"/>
  <c r="V26" i="1"/>
  <c r="U26" i="1"/>
  <c r="T26" i="1"/>
  <c r="S26" i="1"/>
  <c r="R26" i="1"/>
  <c r="Q26" i="1"/>
  <c r="P26" i="1"/>
  <c r="O26" i="1"/>
  <c r="V18" i="1"/>
  <c r="U18" i="1"/>
  <c r="T18" i="1"/>
  <c r="B165" i="1"/>
  <c r="B152" i="1"/>
  <c r="B162" i="1"/>
  <c r="B161" i="1"/>
  <c r="B160" i="1"/>
  <c r="B159" i="1"/>
  <c r="B149" i="1"/>
  <c r="B144" i="1"/>
  <c r="Y144" i="1" s="1"/>
  <c r="B143" i="1"/>
  <c r="Y143" i="1" s="1"/>
  <c r="B142" i="1"/>
  <c r="Y142" i="1" s="1"/>
  <c r="B141" i="1"/>
  <c r="Y141" i="1" s="1"/>
  <c r="B138" i="1"/>
  <c r="B135" i="1"/>
  <c r="B134" i="1"/>
  <c r="B133" i="1"/>
  <c r="B132" i="1"/>
  <c r="B131" i="1"/>
  <c r="B130" i="1"/>
  <c r="B125" i="1"/>
  <c r="AA125" i="1" s="1"/>
  <c r="B124" i="1"/>
  <c r="AA124" i="1" s="1"/>
  <c r="B123" i="1"/>
  <c r="B122" i="1"/>
  <c r="B121" i="1"/>
  <c r="B120" i="1"/>
  <c r="B113" i="1"/>
  <c r="B108" i="1"/>
  <c r="B107" i="1"/>
  <c r="B106" i="1"/>
  <c r="B100" i="1"/>
  <c r="B99" i="1"/>
  <c r="B98" i="1"/>
  <c r="B97" i="1"/>
  <c r="B96" i="1"/>
  <c r="B91" i="1"/>
  <c r="B90" i="1"/>
  <c r="B89" i="1"/>
  <c r="B88" i="1"/>
  <c r="B87" i="1"/>
  <c r="B86" i="1"/>
  <c r="B85" i="1"/>
  <c r="B80" i="1"/>
  <c r="B79" i="1"/>
  <c r="B74" i="1"/>
  <c r="B73" i="1"/>
  <c r="B72" i="1"/>
  <c r="B71" i="1"/>
  <c r="B70" i="1"/>
  <c r="B69" i="1"/>
  <c r="B68" i="1"/>
  <c r="B67" i="1"/>
  <c r="B66" i="1"/>
  <c r="B65" i="1"/>
  <c r="B64" i="1"/>
  <c r="B56" i="1"/>
  <c r="B55" i="1"/>
  <c r="B54" i="1"/>
  <c r="AA54" i="1" s="1"/>
  <c r="B53" i="1"/>
  <c r="AA53" i="1" s="1"/>
  <c r="B52" i="1"/>
  <c r="AA52" i="1" s="1"/>
  <c r="B51" i="1"/>
  <c r="AA51" i="1" s="1"/>
  <c r="B45" i="1"/>
  <c r="B44" i="1"/>
  <c r="B43" i="1"/>
  <c r="B42" i="1"/>
  <c r="B41" i="1"/>
  <c r="B40" i="1"/>
  <c r="B39" i="1"/>
  <c r="B38" i="1"/>
  <c r="B37" i="1"/>
  <c r="B36" i="1"/>
  <c r="B32" i="1"/>
  <c r="B31" i="1"/>
  <c r="B30" i="1"/>
  <c r="B29" i="1"/>
  <c r="B25" i="1"/>
  <c r="B24" i="1"/>
  <c r="B23" i="1"/>
  <c r="B22" i="1"/>
  <c r="B21" i="1"/>
  <c r="B15" i="1"/>
  <c r="B14" i="1"/>
  <c r="B13" i="1"/>
  <c r="B12" i="1"/>
  <c r="B11" i="1"/>
  <c r="B10" i="1"/>
  <c r="B9" i="1"/>
  <c r="B8" i="1"/>
  <c r="B7" i="1"/>
  <c r="B6" i="1"/>
  <c r="B5" i="1"/>
  <c r="AA121" i="1" l="1"/>
  <c r="AA122" i="1"/>
  <c r="AA123" i="1"/>
  <c r="AA56" i="1"/>
  <c r="AA55" i="1"/>
  <c r="B82" i="1"/>
  <c r="AA152" i="1"/>
  <c r="AA156" i="1" s="1"/>
  <c r="AA144" i="1"/>
  <c r="AA80" i="1"/>
  <c r="N82" i="1"/>
  <c r="M82" i="1"/>
  <c r="L82" i="1"/>
  <c r="K82" i="1"/>
  <c r="J82" i="1"/>
  <c r="I82" i="1"/>
  <c r="AA91" i="1" l="1"/>
  <c r="AA143" i="1"/>
  <c r="AA142" i="1"/>
  <c r="AA141" i="1"/>
  <c r="AA45" i="1"/>
  <c r="S18" i="1"/>
  <c r="AA149" i="1" l="1"/>
  <c r="R18" i="1" l="1"/>
  <c r="Q18" i="1"/>
  <c r="P18" i="1"/>
  <c r="O18" i="1"/>
  <c r="N18" i="1"/>
  <c r="M18" i="1"/>
  <c r="L18" i="1"/>
  <c r="K18" i="1"/>
  <c r="J18" i="1"/>
  <c r="I18" i="1"/>
  <c r="AA162" i="1"/>
  <c r="AA135" i="1" l="1"/>
  <c r="C18" i="1"/>
  <c r="D18" i="1"/>
  <c r="E18" i="1"/>
  <c r="F18" i="1"/>
  <c r="G18" i="1"/>
  <c r="H18" i="1"/>
  <c r="C26" i="1"/>
  <c r="D26" i="1"/>
  <c r="E26" i="1"/>
  <c r="F26" i="1"/>
  <c r="G26" i="1"/>
  <c r="H26" i="1"/>
  <c r="C33" i="1"/>
  <c r="D33" i="1"/>
  <c r="E33" i="1"/>
  <c r="F33" i="1"/>
  <c r="G33" i="1"/>
  <c r="H33" i="1"/>
  <c r="C48" i="1"/>
  <c r="D48" i="1"/>
  <c r="E48" i="1"/>
  <c r="F48" i="1"/>
  <c r="G48" i="1"/>
  <c r="H48" i="1"/>
  <c r="C60" i="1"/>
  <c r="D60" i="1"/>
  <c r="E60" i="1"/>
  <c r="F60" i="1"/>
  <c r="G60" i="1"/>
  <c r="H60" i="1"/>
  <c r="C76" i="1"/>
  <c r="D76" i="1"/>
  <c r="E76" i="1"/>
  <c r="F76" i="1"/>
  <c r="G76" i="1"/>
  <c r="H76" i="1"/>
  <c r="C93" i="1"/>
  <c r="D93" i="1"/>
  <c r="E93" i="1"/>
  <c r="F93" i="1"/>
  <c r="G93" i="1"/>
  <c r="H93" i="1"/>
  <c r="C102" i="1"/>
  <c r="D102" i="1"/>
  <c r="E102" i="1"/>
  <c r="F102" i="1"/>
  <c r="G102" i="1"/>
  <c r="H102" i="1"/>
  <c r="C110" i="1"/>
  <c r="D110" i="1"/>
  <c r="E110" i="1"/>
  <c r="F110" i="1"/>
  <c r="G110" i="1"/>
  <c r="H110" i="1"/>
  <c r="C128" i="1"/>
  <c r="D128" i="1"/>
  <c r="E128" i="1"/>
  <c r="F128" i="1"/>
  <c r="G128" i="1"/>
  <c r="H128" i="1"/>
  <c r="AA134" i="1"/>
  <c r="AA160" i="1"/>
  <c r="AA74" i="1"/>
  <c r="AA132" i="1"/>
  <c r="AA72" i="1"/>
  <c r="AA131" i="1"/>
  <c r="N128" i="1"/>
  <c r="AA65" i="1"/>
  <c r="N48" i="1"/>
  <c r="AA43" i="1"/>
  <c r="N76" i="1"/>
  <c r="AA15" i="1"/>
  <c r="N110" i="1"/>
  <c r="N102" i="1"/>
  <c r="N93" i="1"/>
  <c r="N60" i="1"/>
  <c r="N33" i="1"/>
  <c r="N26" i="1"/>
  <c r="Z18" i="1"/>
  <c r="AA6" i="1"/>
  <c r="AA7" i="1"/>
  <c r="AA8" i="1"/>
  <c r="AA9" i="1"/>
  <c r="AA10" i="1"/>
  <c r="AA11" i="1"/>
  <c r="AA12" i="1"/>
  <c r="AA13" i="1"/>
  <c r="AA14" i="1"/>
  <c r="AA21" i="1"/>
  <c r="AA22" i="1"/>
  <c r="AA23" i="1"/>
  <c r="AA24" i="1"/>
  <c r="AA25" i="1"/>
  <c r="I26" i="1"/>
  <c r="J26" i="1"/>
  <c r="K26" i="1"/>
  <c r="L26" i="1"/>
  <c r="M26" i="1"/>
  <c r="AA29" i="1"/>
  <c r="AA30" i="1"/>
  <c r="AA31" i="1"/>
  <c r="AA32" i="1"/>
  <c r="I33" i="1"/>
  <c r="J33" i="1"/>
  <c r="K33" i="1"/>
  <c r="L33" i="1"/>
  <c r="M33" i="1"/>
  <c r="AA37" i="1"/>
  <c r="AA38" i="1"/>
  <c r="AA39" i="1"/>
  <c r="AA40" i="1"/>
  <c r="AA41" i="1"/>
  <c r="AA42" i="1"/>
  <c r="I48" i="1"/>
  <c r="J48" i="1"/>
  <c r="K48" i="1"/>
  <c r="L48" i="1"/>
  <c r="M48" i="1"/>
  <c r="I60" i="1"/>
  <c r="J60" i="1"/>
  <c r="K60" i="1"/>
  <c r="L60" i="1"/>
  <c r="M60" i="1"/>
  <c r="AA67" i="1"/>
  <c r="AA68" i="1"/>
  <c r="AA69" i="1"/>
  <c r="AA70" i="1"/>
  <c r="AA71" i="1"/>
  <c r="AA73" i="1"/>
  <c r="I76" i="1"/>
  <c r="J76" i="1"/>
  <c r="K76" i="1"/>
  <c r="L76" i="1"/>
  <c r="M76" i="1"/>
  <c r="AA79" i="1"/>
  <c r="AA82" i="1" s="1"/>
  <c r="AA85" i="1"/>
  <c r="AA87" i="1"/>
  <c r="AA88" i="1"/>
  <c r="AA89" i="1"/>
  <c r="I93" i="1"/>
  <c r="J93" i="1"/>
  <c r="K93" i="1"/>
  <c r="L93" i="1"/>
  <c r="M93" i="1"/>
  <c r="AA96" i="1"/>
  <c r="AA97" i="1"/>
  <c r="AA98" i="1"/>
  <c r="AA99" i="1"/>
  <c r="AA100" i="1"/>
  <c r="I102" i="1"/>
  <c r="J102" i="1"/>
  <c r="K102" i="1"/>
  <c r="L102" i="1"/>
  <c r="M102" i="1"/>
  <c r="AA107" i="1"/>
  <c r="I110" i="1"/>
  <c r="J110" i="1"/>
  <c r="K110" i="1"/>
  <c r="L110" i="1"/>
  <c r="M110" i="1"/>
  <c r="AA113" i="1"/>
  <c r="I128" i="1"/>
  <c r="J128" i="1"/>
  <c r="K128" i="1"/>
  <c r="L128" i="1"/>
  <c r="M128" i="1"/>
  <c r="AA102" i="1" l="1"/>
  <c r="AA26" i="1"/>
  <c r="AA60" i="1"/>
  <c r="AA33" i="1"/>
  <c r="B102" i="1"/>
  <c r="B26" i="1"/>
  <c r="B93" i="1"/>
  <c r="B48" i="1"/>
  <c r="B60" i="1"/>
  <c r="B110" i="1"/>
  <c r="B18" i="1"/>
  <c r="B128" i="1"/>
  <c r="B76" i="1"/>
  <c r="B33" i="1"/>
  <c r="G167" i="1"/>
  <c r="L167" i="1"/>
  <c r="H167" i="1"/>
  <c r="N167" i="1"/>
  <c r="F167" i="1"/>
  <c r="M167" i="1"/>
  <c r="E167" i="1"/>
  <c r="D167" i="1"/>
  <c r="K167" i="1"/>
  <c r="C167" i="1"/>
  <c r="J167" i="1"/>
  <c r="I167" i="1"/>
  <c r="AA44" i="1"/>
  <c r="AA66" i="1"/>
  <c r="AA5" i="1"/>
  <c r="AA18" i="1" s="1"/>
  <c r="AA161" i="1"/>
  <c r="AA36" i="1"/>
  <c r="AA108" i="1"/>
  <c r="AA133" i="1"/>
  <c r="AA138" i="1" s="1"/>
  <c r="AA159" i="1"/>
  <c r="AA90" i="1"/>
  <c r="AA93" i="1" s="1"/>
  <c r="AA64" i="1"/>
  <c r="AA120" i="1"/>
  <c r="AA128" i="1" s="1"/>
  <c r="AA106" i="1"/>
  <c r="AA110" i="1" s="1"/>
  <c r="AA165" i="1" l="1"/>
  <c r="AA48" i="1"/>
  <c r="B167" i="1"/>
  <c r="AA76" i="1"/>
</calcChain>
</file>

<file path=xl/sharedStrings.xml><?xml version="1.0" encoding="utf-8"?>
<sst xmlns="http://schemas.openxmlformats.org/spreadsheetml/2006/main" count="136" uniqueCount="117">
  <si>
    <t>Total</t>
  </si>
  <si>
    <t>Handicapped Improvements</t>
  </si>
  <si>
    <t>Tarzana Library</t>
  </si>
  <si>
    <t xml:space="preserve">SOCES </t>
  </si>
  <si>
    <t>Garden Project 5th Grade</t>
  </si>
  <si>
    <t>Tarzana El</t>
  </si>
  <si>
    <t>Young Reader Program</t>
  </si>
  <si>
    <t>Misc administrative supplies</t>
  </si>
  <si>
    <t>Childrens Books</t>
  </si>
  <si>
    <t>Roof</t>
  </si>
  <si>
    <t>Neighborhood Watch Signs</t>
  </si>
  <si>
    <t>DVD's</t>
  </si>
  <si>
    <t>Equipment/book carts</t>
  </si>
  <si>
    <t>Replacement Windows</t>
  </si>
  <si>
    <t>General</t>
  </si>
  <si>
    <t>Copier</t>
  </si>
  <si>
    <t>Wilbur School</t>
  </si>
  <si>
    <t>Tarzana Welcome Sign</t>
  </si>
  <si>
    <t>Shelves</t>
  </si>
  <si>
    <t>Tarzana Rec Center</t>
  </si>
  <si>
    <t>Trophies &amp; Uniforms</t>
  </si>
  <si>
    <t xml:space="preserve">Vanalden El </t>
  </si>
  <si>
    <t>Art Project</t>
  </si>
  <si>
    <t>Entertainment Center</t>
  </si>
  <si>
    <t>Subtotal</t>
  </si>
  <si>
    <t>Benches</t>
  </si>
  <si>
    <t>LAFD #93</t>
  </si>
  <si>
    <t>Computer &amp; Cameras</t>
  </si>
  <si>
    <t>Musical Instruments</t>
  </si>
  <si>
    <t>Music cabinets</t>
  </si>
  <si>
    <t>Projects by Organization</t>
  </si>
  <si>
    <t>Tarzana Community Center</t>
  </si>
  <si>
    <t>Subtotal paid to date</t>
  </si>
  <si>
    <t>Approved- not yet paid</t>
  </si>
  <si>
    <t>Paid in Fiscal Year Ending June 30</t>
  </si>
  <si>
    <t>Sound System</t>
  </si>
  <si>
    <t>Drapes</t>
  </si>
  <si>
    <t>Landscaping</t>
  </si>
  <si>
    <t>LAPD-West Valley</t>
  </si>
  <si>
    <t>Digital Cameras</t>
  </si>
  <si>
    <t>Portola Middle</t>
  </si>
  <si>
    <t>Nestle Ave School</t>
  </si>
  <si>
    <t>Counselor 2007/8 School Year</t>
  </si>
  <si>
    <t>UV Window Film</t>
  </si>
  <si>
    <t>Table/CD Cases</t>
  </si>
  <si>
    <t>Carnival Games</t>
  </si>
  <si>
    <t>Marquee</t>
  </si>
  <si>
    <t>Smart Music Program</t>
  </si>
  <si>
    <t>Security Cases</t>
  </si>
  <si>
    <t>Laminating Machine</t>
  </si>
  <si>
    <t>Median- Design</t>
  </si>
  <si>
    <t>SLO Bike</t>
  </si>
  <si>
    <t>Benches for Safe Zone</t>
  </si>
  <si>
    <t>NPG Emergency Prep. Container</t>
  </si>
  <si>
    <t>Million Trees LA</t>
  </si>
  <si>
    <t>Computers</t>
  </si>
  <si>
    <t>NPG Gym Equipment</t>
  </si>
  <si>
    <t>Benches (3/11)</t>
  </si>
  <si>
    <t>Million Trees LA (3/11)</t>
  </si>
  <si>
    <t>Public Works Projects (3/11)</t>
  </si>
  <si>
    <t>Duplicator</t>
  </si>
  <si>
    <t>PALS Computer (3/11)</t>
  </si>
  <si>
    <t>NPG Physical Ed Program</t>
  </si>
  <si>
    <t>Outdoor Lighting</t>
  </si>
  <si>
    <t>Mecca Park Sign (4/12)</t>
  </si>
  <si>
    <t>Carnival Games (3/12)</t>
  </si>
  <si>
    <t>Music Program (3/12)</t>
  </si>
  <si>
    <t xml:space="preserve">NPG Physical Ed Program(2/12) </t>
  </si>
  <si>
    <t>NPG Emergency Prepared Equip</t>
  </si>
  <si>
    <t>Outdoor Drainage Repair</t>
  </si>
  <si>
    <t>T-Shirts-Camp</t>
  </si>
  <si>
    <t>Assorted Supplies</t>
  </si>
  <si>
    <t>Benches Herb Garden-Eagle Scout</t>
  </si>
  <si>
    <t>NPG Physical Ed Program 2014-15</t>
  </si>
  <si>
    <t>Jackets Baker-Vegas Run</t>
  </si>
  <si>
    <t>T-Shirts Baker-Vegas Run 2016</t>
  </si>
  <si>
    <t>NPG Accelerated Reader Program</t>
  </si>
  <si>
    <t>West Valley Animal Shelter</t>
  </si>
  <si>
    <t>Dog Beds Etc</t>
  </si>
  <si>
    <t>Other</t>
  </si>
  <si>
    <t>Nueva Vision Community School</t>
  </si>
  <si>
    <t>Operation Blankets of Love</t>
  </si>
  <si>
    <t>The Rescue Train</t>
  </si>
  <si>
    <t>Phys Ed Program</t>
  </si>
  <si>
    <t>Tree Planting</t>
  </si>
  <si>
    <t>MARY Fdn Art Workshop</t>
  </si>
  <si>
    <t>1st People SFV Arts &amp; Cult Ctr</t>
  </si>
  <si>
    <t>Canopy</t>
  </si>
  <si>
    <t>Paid in the Fiscal Year Ending June 30</t>
  </si>
  <si>
    <t>PESA Program</t>
  </si>
  <si>
    <t>Volunteer Supplies</t>
  </si>
  <si>
    <t>OneGeneration Food Pantry</t>
  </si>
  <si>
    <t>West Valley Food Pantry</t>
  </si>
  <si>
    <t>WV Boys &amp; Girls Club Food Pantry</t>
  </si>
  <si>
    <t>NPG Math/Reading Program</t>
  </si>
  <si>
    <t>NPG Computers for Library</t>
  </si>
  <si>
    <t xml:space="preserve">Banners </t>
  </si>
  <si>
    <t>Food Pantries</t>
  </si>
  <si>
    <t>Gym Partitions</t>
  </si>
  <si>
    <t>West Valley Y Food Pantry</t>
  </si>
  <si>
    <t>Art &amp; Music Program</t>
  </si>
  <si>
    <t>Tiny Home/Hope of the Valley</t>
  </si>
  <si>
    <t>Total 2004-15</t>
  </si>
  <si>
    <t>Tiny Homes-Planters</t>
  </si>
  <si>
    <t>Lactation Room</t>
  </si>
  <si>
    <t>Tiny Homes- Misc Equipment</t>
  </si>
  <si>
    <t>Mock Trial Program</t>
  </si>
  <si>
    <t>Tiny Home Community Tarzana</t>
  </si>
  <si>
    <t>Renaissance Reading Program</t>
  </si>
  <si>
    <t>Student Summer Program</t>
  </si>
  <si>
    <t>January 2025 Fires</t>
  </si>
  <si>
    <t>Our Big Kitchen LA Jan 2025 Fires</t>
  </si>
  <si>
    <t>WV Food Pantry Jan 2025 Fires</t>
  </si>
  <si>
    <t>World Central Kitcheb Jan 2025 Fires</t>
  </si>
  <si>
    <t>LA Animal Evac Ctr Pierce College Jan 2025 Fires</t>
  </si>
  <si>
    <t>WV Animal Shelter Jan 2025 Fires</t>
  </si>
  <si>
    <t>History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</si>
</sst>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Alignment="1">
      <alignment horizontal="centerContinuous"/>
    </xf>
    <xf numFmtId="44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4" fontId="0" fillId="0" borderId="1" xfId="1" applyFont="1" applyBorder="1"/>
    <xf numFmtId="0" fontId="5" fillId="0" borderId="0" xfId="0" applyFont="1" applyAlignment="1">
      <alignment horizontal="right"/>
    </xf>
    <xf numFmtId="44" fontId="0" fillId="0" borderId="2" xfId="1" applyFont="1" applyBorder="1"/>
    <xf numFmtId="44" fontId="0" fillId="0" borderId="3" xfId="1" applyFont="1" applyBorder="1"/>
    <xf numFmtId="44" fontId="3" fillId="0" borderId="0" xfId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4" fontId="2" fillId="0" borderId="0" xfId="1" applyFont="1"/>
    <xf numFmtId="44" fontId="5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0" fillId="0" borderId="1" xfId="0" applyNumberFormat="1" applyBorder="1"/>
    <xf numFmtId="44" fontId="3" fillId="0" borderId="0" xfId="0" applyNumberFormat="1" applyFont="1"/>
    <xf numFmtId="0" fontId="3" fillId="0" borderId="0" xfId="0" applyFont="1" applyAlignment="1">
      <alignment horizontal="centerContinuous"/>
    </xf>
    <xf numFmtId="44" fontId="0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4" fontId="0" fillId="0" borderId="0" xfId="1" applyFont="1" applyBorder="1"/>
    <xf numFmtId="7" fontId="0" fillId="0" borderId="0" xfId="1" applyNumberFormat="1" applyFont="1"/>
    <xf numFmtId="7" fontId="3" fillId="0" borderId="0" xfId="1" applyNumberFormat="1" applyFont="1" applyAlignment="1">
      <alignment horizontal="center"/>
    </xf>
    <xf numFmtId="44" fontId="0" fillId="0" borderId="0" xfId="0" applyNumberFormat="1" applyBorder="1"/>
    <xf numFmtId="7" fontId="0" fillId="0" borderId="0" xfId="1" applyNumberFormat="1" applyFont="1" applyBorder="1"/>
    <xf numFmtId="44" fontId="0" fillId="0" borderId="0" xfId="0" applyNumberFormat="1" applyAlignment="1">
      <alignment wrapText="1"/>
    </xf>
    <xf numFmtId="44" fontId="0" fillId="0" borderId="0" xfId="1" applyFont="1" applyAlignment="1">
      <alignment wrapText="1"/>
    </xf>
    <xf numFmtId="7" fontId="0" fillId="0" borderId="0" xfId="1" applyNumberFormat="1" applyFont="1" applyAlignment="1">
      <alignment wrapText="1"/>
    </xf>
    <xf numFmtId="0" fontId="3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9"/>
  <sheetViews>
    <sheetView tabSelected="1" topLeftCell="B1" workbookViewId="0">
      <selection activeCell="W10" sqref="W10"/>
    </sheetView>
  </sheetViews>
  <sheetFormatPr defaultRowHeight="12.5" x14ac:dyDescent="0.25"/>
  <cols>
    <col min="1" max="1" width="28.6328125" bestFit="1" customWidth="1"/>
    <col min="2" max="2" width="12.453125" bestFit="1" customWidth="1"/>
    <col min="3" max="3" width="10.453125" style="2" hidden="1" customWidth="1"/>
    <col min="4" max="6" width="11.453125" style="2" hidden="1" customWidth="1"/>
    <col min="7" max="8" width="10.453125" style="2" hidden="1" customWidth="1"/>
    <col min="9" max="9" width="11.453125" style="2" hidden="1" customWidth="1"/>
    <col min="10" max="10" width="12.453125" style="2" hidden="1" customWidth="1"/>
    <col min="11" max="11" width="11.453125" style="2" hidden="1" customWidth="1"/>
    <col min="12" max="13" width="10.453125" style="2" hidden="1" customWidth="1"/>
    <col min="14" max="14" width="12.453125" style="2" hidden="1" customWidth="1"/>
    <col min="15" max="18" width="12.453125" style="2" customWidth="1"/>
    <col min="19" max="19" width="11.36328125" bestFit="1" customWidth="1"/>
    <col min="20" max="20" width="12.36328125" bestFit="1" customWidth="1"/>
    <col min="21" max="22" width="12.36328125" customWidth="1"/>
    <col min="23" max="23" width="12.453125" bestFit="1" customWidth="1"/>
    <col min="24" max="24" width="11.1796875" style="37" bestFit="1" customWidth="1"/>
    <col min="25" max="25" width="12.453125" style="2" bestFit="1" customWidth="1"/>
    <col min="26" max="26" width="11.453125" customWidth="1"/>
    <col min="27" max="27" width="12.453125" customWidth="1"/>
  </cols>
  <sheetData>
    <row r="1" spans="1:27" ht="23.25" customHeight="1" x14ac:dyDescent="0.3">
      <c r="B1" s="29" t="s">
        <v>88</v>
      </c>
      <c r="C1" s="6" t="s">
        <v>34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31"/>
      <c r="T1" s="31"/>
      <c r="U1" s="31"/>
      <c r="V1" s="31"/>
      <c r="Y1" s="30"/>
      <c r="Z1" s="31"/>
      <c r="AA1" s="31"/>
    </row>
    <row r="2" spans="1:27" s="1" customFormat="1" ht="38.25" customHeight="1" x14ac:dyDescent="0.3">
      <c r="A2" s="1" t="s">
        <v>30</v>
      </c>
      <c r="B2" s="1" t="s">
        <v>102</v>
      </c>
      <c r="C2" s="8">
        <v>2004</v>
      </c>
      <c r="D2" s="8">
        <v>2005</v>
      </c>
      <c r="E2" s="8">
        <v>2006</v>
      </c>
      <c r="F2" s="9">
        <v>2007</v>
      </c>
      <c r="G2" s="9">
        <v>2008</v>
      </c>
      <c r="H2" s="9">
        <v>2009</v>
      </c>
      <c r="I2" s="9">
        <v>2010</v>
      </c>
      <c r="J2" s="9">
        <v>2011</v>
      </c>
      <c r="K2" s="9">
        <v>2012</v>
      </c>
      <c r="L2" s="1">
        <v>2013</v>
      </c>
      <c r="M2" s="1">
        <v>2014</v>
      </c>
      <c r="N2" s="1">
        <v>2015</v>
      </c>
      <c r="O2" s="1">
        <v>2016</v>
      </c>
      <c r="P2" s="1">
        <v>2017</v>
      </c>
      <c r="Q2" s="1">
        <v>2018</v>
      </c>
      <c r="R2" s="1">
        <v>2019</v>
      </c>
      <c r="S2" s="1">
        <v>2020</v>
      </c>
      <c r="T2" s="1">
        <v>2021</v>
      </c>
      <c r="U2" s="1">
        <v>2022</v>
      </c>
      <c r="V2" s="1">
        <v>2023</v>
      </c>
      <c r="W2" s="1">
        <v>2024</v>
      </c>
      <c r="X2" s="44">
        <v>2025</v>
      </c>
      <c r="Y2" s="16" t="s">
        <v>32</v>
      </c>
      <c r="Z2" s="10" t="s">
        <v>33</v>
      </c>
      <c r="AA2" s="1" t="s">
        <v>0</v>
      </c>
    </row>
    <row r="3" spans="1:27" s="1" customFormat="1" ht="12.75" customHeight="1" x14ac:dyDescent="0.3">
      <c r="C3" s="8"/>
      <c r="D3" s="8"/>
      <c r="E3" s="8"/>
      <c r="F3" s="9"/>
      <c r="G3" s="9"/>
      <c r="H3" s="9"/>
      <c r="I3" s="9"/>
      <c r="J3" s="9"/>
      <c r="K3" s="16"/>
      <c r="S3" s="7"/>
      <c r="T3" s="7"/>
      <c r="U3" s="7"/>
      <c r="V3" s="7"/>
      <c r="W3" s="7"/>
      <c r="X3" s="38"/>
      <c r="Y3" s="7"/>
      <c r="Z3" s="10"/>
    </row>
    <row r="4" spans="1:27" ht="13" x14ac:dyDescent="0.3">
      <c r="A4" s="4" t="s">
        <v>31</v>
      </c>
      <c r="B4" s="4"/>
      <c r="S4" s="2"/>
      <c r="T4" s="2"/>
      <c r="U4" s="2"/>
      <c r="V4" s="2"/>
      <c r="W4" s="2"/>
      <c r="Z4" s="2"/>
      <c r="AA4" s="2"/>
    </row>
    <row r="5" spans="1:27" x14ac:dyDescent="0.25">
      <c r="A5" t="s">
        <v>1</v>
      </c>
      <c r="B5" s="19">
        <f>SUM(C5:N5)</f>
        <v>15000</v>
      </c>
      <c r="C5" s="2">
        <v>2764.62</v>
      </c>
      <c r="D5" s="2">
        <v>11806.2</v>
      </c>
      <c r="E5" s="2">
        <v>429.18</v>
      </c>
      <c r="S5" s="2"/>
      <c r="T5" s="2"/>
      <c r="U5" s="2"/>
      <c r="V5" s="2"/>
      <c r="W5" s="2"/>
      <c r="Y5" s="2">
        <f>SUM(O5:X5)+B5</f>
        <v>15000</v>
      </c>
      <c r="Z5" s="2"/>
      <c r="AA5" s="2">
        <f t="shared" ref="AA5:AA10" si="0">SUM(Y5:Z5)</f>
        <v>15000</v>
      </c>
    </row>
    <row r="6" spans="1:27" x14ac:dyDescent="0.25">
      <c r="A6" t="s">
        <v>9</v>
      </c>
      <c r="B6" s="19">
        <f t="shared" ref="B6:B76" si="1">SUM(C6:N6)</f>
        <v>3500</v>
      </c>
      <c r="D6" s="2">
        <v>3020</v>
      </c>
      <c r="E6" s="2">
        <v>480</v>
      </c>
      <c r="S6" s="2"/>
      <c r="T6" s="2"/>
      <c r="U6" s="2"/>
      <c r="V6" s="2"/>
      <c r="W6" s="2"/>
      <c r="Y6" s="2">
        <f>SUM(O6:X6)+B6</f>
        <v>3500</v>
      </c>
      <c r="Z6" s="2"/>
      <c r="AA6" s="2">
        <f t="shared" si="0"/>
        <v>3500</v>
      </c>
    </row>
    <row r="7" spans="1:27" x14ac:dyDescent="0.25">
      <c r="A7" t="s">
        <v>13</v>
      </c>
      <c r="B7" s="19">
        <f t="shared" si="1"/>
        <v>1874.5</v>
      </c>
      <c r="E7" s="2">
        <v>1874.5</v>
      </c>
      <c r="S7" s="2"/>
      <c r="T7" s="2"/>
      <c r="U7" s="2"/>
      <c r="V7" s="2"/>
      <c r="W7" s="2"/>
      <c r="Y7" s="2">
        <f t="shared" ref="Y7:Y18" si="2">SUM(O7:X7)+B7</f>
        <v>1874.5</v>
      </c>
      <c r="Z7" s="2"/>
      <c r="AA7" s="2">
        <f t="shared" si="0"/>
        <v>1874.5</v>
      </c>
    </row>
    <row r="8" spans="1:27" x14ac:dyDescent="0.25">
      <c r="A8" t="s">
        <v>23</v>
      </c>
      <c r="B8" s="19">
        <f t="shared" si="1"/>
        <v>13274.27</v>
      </c>
      <c r="F8" s="2">
        <v>13274.27</v>
      </c>
      <c r="S8" s="2"/>
      <c r="T8" s="2"/>
      <c r="U8" s="2"/>
      <c r="V8" s="2"/>
      <c r="W8" s="2"/>
      <c r="Y8" s="2">
        <f t="shared" si="2"/>
        <v>13274.27</v>
      </c>
      <c r="Z8" s="2"/>
      <c r="AA8" s="2">
        <f t="shared" si="0"/>
        <v>13274.27</v>
      </c>
    </row>
    <row r="9" spans="1:27" x14ac:dyDescent="0.25">
      <c r="A9" t="s">
        <v>37</v>
      </c>
      <c r="B9" s="19">
        <f t="shared" si="1"/>
        <v>2211</v>
      </c>
      <c r="F9" s="2">
        <v>2211</v>
      </c>
      <c r="S9" s="2"/>
      <c r="T9" s="2"/>
      <c r="U9" s="2"/>
      <c r="V9" s="2"/>
      <c r="W9" s="2"/>
      <c r="Y9" s="2">
        <f t="shared" si="2"/>
        <v>2211</v>
      </c>
      <c r="Z9" s="2"/>
      <c r="AA9" s="2">
        <f t="shared" si="0"/>
        <v>2211</v>
      </c>
    </row>
    <row r="10" spans="1:27" x14ac:dyDescent="0.25">
      <c r="A10" t="s">
        <v>43</v>
      </c>
      <c r="B10" s="19">
        <f t="shared" si="1"/>
        <v>1730</v>
      </c>
      <c r="H10" s="2">
        <v>1730</v>
      </c>
      <c r="S10" s="2"/>
      <c r="T10" s="2"/>
      <c r="U10" s="2"/>
      <c r="V10" s="2"/>
      <c r="W10" s="2"/>
      <c r="Y10" s="2">
        <f t="shared" si="2"/>
        <v>1730</v>
      </c>
      <c r="Z10" s="2">
        <v>0</v>
      </c>
      <c r="AA10" s="2">
        <f t="shared" si="0"/>
        <v>1730</v>
      </c>
    </row>
    <row r="11" spans="1:27" x14ac:dyDescent="0.25">
      <c r="A11" s="18" t="s">
        <v>53</v>
      </c>
      <c r="B11" s="19">
        <f t="shared" si="1"/>
        <v>6804.98</v>
      </c>
      <c r="J11" s="2">
        <v>6804.98</v>
      </c>
      <c r="S11" s="2"/>
      <c r="T11" s="2"/>
      <c r="U11" s="2"/>
      <c r="V11" s="2"/>
      <c r="W11" s="2"/>
      <c r="Y11" s="2">
        <f t="shared" si="2"/>
        <v>6804.98</v>
      </c>
      <c r="Z11" s="2">
        <v>0</v>
      </c>
      <c r="AA11" s="2">
        <f>SUM(Y11:Z11)</f>
        <v>6804.98</v>
      </c>
    </row>
    <row r="12" spans="1:27" x14ac:dyDescent="0.25">
      <c r="A12" t="s">
        <v>63</v>
      </c>
      <c r="B12" s="19">
        <f t="shared" si="1"/>
        <v>5000</v>
      </c>
      <c r="K12" s="2">
        <v>5000</v>
      </c>
      <c r="S12" s="2"/>
      <c r="T12" s="2"/>
      <c r="U12" s="2"/>
      <c r="V12" s="2"/>
      <c r="W12" s="2"/>
      <c r="Y12" s="2">
        <f t="shared" si="2"/>
        <v>5000</v>
      </c>
      <c r="Z12" s="2">
        <v>0</v>
      </c>
      <c r="AA12" s="2">
        <f>SUM(Y12:Z12)</f>
        <v>5000</v>
      </c>
    </row>
    <row r="13" spans="1:27" x14ac:dyDescent="0.25">
      <c r="A13" s="18" t="s">
        <v>68</v>
      </c>
      <c r="B13" s="19">
        <f t="shared" si="1"/>
        <v>607.07000000000005</v>
      </c>
      <c r="L13" s="2">
        <v>607.07000000000005</v>
      </c>
      <c r="S13" s="2"/>
      <c r="T13" s="2"/>
      <c r="U13" s="2"/>
      <c r="V13" s="2"/>
      <c r="W13" s="2"/>
      <c r="Y13" s="2">
        <f t="shared" si="2"/>
        <v>607.07000000000005</v>
      </c>
      <c r="Z13" s="2">
        <v>0</v>
      </c>
      <c r="AA13" s="2">
        <f>SUM(Y13:Z13)</f>
        <v>607.07000000000005</v>
      </c>
    </row>
    <row r="14" spans="1:27" x14ac:dyDescent="0.25">
      <c r="A14" t="s">
        <v>69</v>
      </c>
      <c r="B14" s="19">
        <f t="shared" si="1"/>
        <v>5000</v>
      </c>
      <c r="L14" s="2">
        <v>5000</v>
      </c>
      <c r="S14" s="2"/>
      <c r="T14" s="2"/>
      <c r="U14" s="2"/>
      <c r="V14" s="2"/>
      <c r="W14" s="2"/>
      <c r="Y14" s="2">
        <f t="shared" si="2"/>
        <v>5000</v>
      </c>
      <c r="Z14" s="2">
        <v>0</v>
      </c>
      <c r="AA14" s="2">
        <f>SUM(Y14:Z14)</f>
        <v>5000</v>
      </c>
    </row>
    <row r="15" spans="1:27" ht="14" customHeight="1" x14ac:dyDescent="0.25">
      <c r="A15" s="18" t="s">
        <v>72</v>
      </c>
      <c r="B15" s="19">
        <f>SUM(C15:N15)</f>
        <v>178.01</v>
      </c>
      <c r="N15" s="2">
        <v>178.01</v>
      </c>
      <c r="S15" s="2"/>
      <c r="T15" s="2"/>
      <c r="U15" s="2"/>
      <c r="V15" s="2"/>
      <c r="W15" s="2"/>
      <c r="Y15" s="2">
        <f t="shared" si="2"/>
        <v>178.01</v>
      </c>
      <c r="Z15" s="2">
        <v>0</v>
      </c>
      <c r="AA15" s="2">
        <f>SUM(Y15:Z15)</f>
        <v>178.01</v>
      </c>
    </row>
    <row r="16" spans="1:27" x14ac:dyDescent="0.25">
      <c r="A16" t="s">
        <v>109</v>
      </c>
      <c r="B16" s="19"/>
      <c r="S16" s="2"/>
      <c r="T16" s="2"/>
      <c r="U16" s="2"/>
      <c r="V16" s="2"/>
      <c r="W16" s="2">
        <v>3000</v>
      </c>
      <c r="Y16" s="2">
        <f t="shared" si="2"/>
        <v>3000</v>
      </c>
      <c r="Z16" s="2"/>
      <c r="AA16" s="2">
        <f t="shared" ref="AA16:AA17" si="3">SUM(Y16:Z16)</f>
        <v>3000</v>
      </c>
    </row>
    <row r="17" spans="1:27" x14ac:dyDescent="0.25">
      <c r="W17" s="2"/>
      <c r="AA17" s="2"/>
    </row>
    <row r="18" spans="1:27" x14ac:dyDescent="0.25">
      <c r="A18" s="11" t="s">
        <v>24</v>
      </c>
      <c r="B18" s="27">
        <f t="shared" si="1"/>
        <v>55179.83</v>
      </c>
      <c r="C18" s="12">
        <f t="shared" ref="C18:H18" si="4">SUM(C5:C11)</f>
        <v>2764.62</v>
      </c>
      <c r="D18" s="12">
        <f t="shared" si="4"/>
        <v>14826.2</v>
      </c>
      <c r="E18" s="12">
        <f t="shared" si="4"/>
        <v>2783.6800000000003</v>
      </c>
      <c r="F18" s="12">
        <f t="shared" si="4"/>
        <v>15485.27</v>
      </c>
      <c r="G18" s="12">
        <f t="shared" si="4"/>
        <v>0</v>
      </c>
      <c r="H18" s="12">
        <f t="shared" si="4"/>
        <v>1730</v>
      </c>
      <c r="I18" s="27">
        <f t="shared" ref="I18:V18" si="5">SUM(I5:I16)</f>
        <v>0</v>
      </c>
      <c r="J18" s="27">
        <f t="shared" si="5"/>
        <v>6804.98</v>
      </c>
      <c r="K18" s="27">
        <f t="shared" si="5"/>
        <v>5000</v>
      </c>
      <c r="L18" s="27">
        <f t="shared" si="5"/>
        <v>5607.07</v>
      </c>
      <c r="M18" s="27">
        <f t="shared" si="5"/>
        <v>0</v>
      </c>
      <c r="N18" s="27">
        <f t="shared" si="5"/>
        <v>178.01</v>
      </c>
      <c r="O18" s="27">
        <f t="shared" si="5"/>
        <v>0</v>
      </c>
      <c r="P18" s="27">
        <f t="shared" si="5"/>
        <v>0</v>
      </c>
      <c r="Q18" s="27">
        <f t="shared" si="5"/>
        <v>0</v>
      </c>
      <c r="R18" s="27">
        <f t="shared" si="5"/>
        <v>0</v>
      </c>
      <c r="S18" s="27">
        <f t="shared" si="5"/>
        <v>0</v>
      </c>
      <c r="T18" s="27">
        <f t="shared" si="5"/>
        <v>0</v>
      </c>
      <c r="U18" s="27">
        <f t="shared" si="5"/>
        <v>0</v>
      </c>
      <c r="V18" s="27">
        <f t="shared" si="5"/>
        <v>0</v>
      </c>
      <c r="W18" s="27">
        <f>SUM(W5:W16)</f>
        <v>3000</v>
      </c>
      <c r="X18" s="27">
        <f>SUM(X5:X16)</f>
        <v>0</v>
      </c>
      <c r="Y18" s="12">
        <f t="shared" si="2"/>
        <v>58179.83</v>
      </c>
      <c r="Z18" s="12">
        <f>SUM(Z5:Z16)</f>
        <v>0</v>
      </c>
      <c r="AA18" s="12">
        <f>SUM(AA5:AA16)</f>
        <v>58179.83</v>
      </c>
    </row>
    <row r="19" spans="1:27" x14ac:dyDescent="0.25">
      <c r="B19" s="19"/>
      <c r="S19" s="2"/>
      <c r="T19" s="2"/>
      <c r="U19" s="2"/>
      <c r="V19" s="2"/>
      <c r="W19" s="2"/>
      <c r="Z19" s="2"/>
      <c r="AA19" s="2"/>
    </row>
    <row r="20" spans="1:27" ht="13" x14ac:dyDescent="0.3">
      <c r="A20" s="4" t="s">
        <v>2</v>
      </c>
      <c r="B20" s="19"/>
      <c r="S20" s="2"/>
      <c r="T20" s="2"/>
      <c r="U20" s="2"/>
      <c r="V20" s="2"/>
      <c r="W20" s="2"/>
      <c r="Z20" s="2"/>
      <c r="AA20" s="2"/>
    </row>
    <row r="21" spans="1:27" x14ac:dyDescent="0.25">
      <c r="A21" t="s">
        <v>8</v>
      </c>
      <c r="B21" s="19">
        <f t="shared" si="1"/>
        <v>3498.83</v>
      </c>
      <c r="C21" s="2">
        <v>2500.59</v>
      </c>
      <c r="D21" s="2">
        <v>998.24</v>
      </c>
      <c r="S21" s="2"/>
      <c r="T21" s="2"/>
      <c r="U21" s="2"/>
      <c r="V21" s="2"/>
      <c r="W21" s="2"/>
      <c r="Y21" s="2">
        <f t="shared" ref="Y21:Y26" si="6">SUM(O21:X21)+B21</f>
        <v>3498.83</v>
      </c>
      <c r="Z21" s="2"/>
      <c r="AA21" s="2">
        <f>SUM(Y21:Z21)</f>
        <v>3498.83</v>
      </c>
    </row>
    <row r="22" spans="1:27" x14ac:dyDescent="0.25">
      <c r="A22" t="s">
        <v>11</v>
      </c>
      <c r="B22" s="19">
        <f t="shared" si="1"/>
        <v>2483.21</v>
      </c>
      <c r="D22" s="2">
        <v>750</v>
      </c>
      <c r="E22" s="2">
        <v>1733.21</v>
      </c>
      <c r="S22" s="2"/>
      <c r="T22" s="2"/>
      <c r="U22" s="2"/>
      <c r="V22" s="2"/>
      <c r="W22" s="2"/>
      <c r="Y22" s="2">
        <f t="shared" si="6"/>
        <v>2483.21</v>
      </c>
      <c r="Z22" s="2"/>
      <c r="AA22" s="2">
        <f>SUM(Y22:Z22)</f>
        <v>2483.21</v>
      </c>
    </row>
    <row r="23" spans="1:27" x14ac:dyDescent="0.25">
      <c r="A23" t="s">
        <v>11</v>
      </c>
      <c r="B23" s="19">
        <f t="shared" si="1"/>
        <v>2996.08</v>
      </c>
      <c r="E23" s="2">
        <v>2951.1</v>
      </c>
      <c r="F23" s="2">
        <v>44.98</v>
      </c>
      <c r="S23" s="2"/>
      <c r="T23" s="2"/>
      <c r="U23" s="2"/>
      <c r="V23" s="2"/>
      <c r="W23" s="2"/>
      <c r="Y23" s="2">
        <f t="shared" si="6"/>
        <v>2996.08</v>
      </c>
      <c r="Z23" s="2"/>
      <c r="AA23" s="2">
        <f>SUM(Y23:Z23)</f>
        <v>2996.08</v>
      </c>
    </row>
    <row r="24" spans="1:27" x14ac:dyDescent="0.25">
      <c r="A24" t="s">
        <v>44</v>
      </c>
      <c r="B24" s="19">
        <f t="shared" si="1"/>
        <v>1474.99</v>
      </c>
      <c r="H24" s="2">
        <v>1474.99</v>
      </c>
      <c r="S24" s="2"/>
      <c r="T24" s="2"/>
      <c r="U24" s="2"/>
      <c r="V24" s="2"/>
      <c r="W24" s="2"/>
      <c r="Y24" s="2">
        <f t="shared" si="6"/>
        <v>1474.99</v>
      </c>
      <c r="Z24" s="2">
        <v>0</v>
      </c>
      <c r="AA24" s="2">
        <f>SUM(Y24:Z24)</f>
        <v>1474.99</v>
      </c>
    </row>
    <row r="25" spans="1:27" x14ac:dyDescent="0.25">
      <c r="A25" s="17" t="s">
        <v>48</v>
      </c>
      <c r="B25" s="19">
        <f t="shared" si="1"/>
        <v>648.66999999999996</v>
      </c>
      <c r="H25" s="2">
        <v>648.66999999999996</v>
      </c>
      <c r="S25" s="2"/>
      <c r="T25" s="2"/>
      <c r="U25" s="2"/>
      <c r="V25" s="2"/>
      <c r="W25" s="2"/>
      <c r="Y25" s="2">
        <f t="shared" si="6"/>
        <v>648.66999999999996</v>
      </c>
      <c r="Z25" s="2"/>
      <c r="AA25" s="2">
        <f>SUM(Y25:Z25)</f>
        <v>648.66999999999996</v>
      </c>
    </row>
    <row r="26" spans="1:27" x14ac:dyDescent="0.25">
      <c r="A26" s="11" t="s">
        <v>24</v>
      </c>
      <c r="B26" s="27">
        <f t="shared" si="1"/>
        <v>11101.779999999999</v>
      </c>
      <c r="C26" s="12">
        <f>SUM(C21:C25)</f>
        <v>2500.59</v>
      </c>
      <c r="D26" s="12">
        <f t="shared" ref="D26:I26" si="7">SUM(D21:D25)</f>
        <v>1748.24</v>
      </c>
      <c r="E26" s="12">
        <f t="shared" si="7"/>
        <v>4684.3099999999995</v>
      </c>
      <c r="F26" s="12">
        <f t="shared" si="7"/>
        <v>44.98</v>
      </c>
      <c r="G26" s="12">
        <f t="shared" si="7"/>
        <v>0</v>
      </c>
      <c r="H26" s="12">
        <f t="shared" si="7"/>
        <v>2123.66</v>
      </c>
      <c r="I26" s="12">
        <f t="shared" si="7"/>
        <v>0</v>
      </c>
      <c r="J26" s="12">
        <f t="shared" ref="J26:O26" si="8">SUM(J21:J25)</f>
        <v>0</v>
      </c>
      <c r="K26" s="12">
        <f t="shared" si="8"/>
        <v>0</v>
      </c>
      <c r="L26" s="12">
        <f t="shared" si="8"/>
        <v>0</v>
      </c>
      <c r="M26" s="12">
        <f t="shared" si="8"/>
        <v>0</v>
      </c>
      <c r="N26" s="12">
        <f t="shared" si="8"/>
        <v>0</v>
      </c>
      <c r="O26" s="12">
        <f t="shared" si="8"/>
        <v>0</v>
      </c>
      <c r="P26" s="12">
        <f t="shared" ref="P26:U26" si="9">SUM(P21:P25)</f>
        <v>0</v>
      </c>
      <c r="Q26" s="12">
        <f t="shared" si="9"/>
        <v>0</v>
      </c>
      <c r="R26" s="12">
        <f t="shared" si="9"/>
        <v>0</v>
      </c>
      <c r="S26" s="12">
        <f t="shared" si="9"/>
        <v>0</v>
      </c>
      <c r="T26" s="12">
        <f t="shared" si="9"/>
        <v>0</v>
      </c>
      <c r="U26" s="12">
        <f t="shared" si="9"/>
        <v>0</v>
      </c>
      <c r="V26" s="12">
        <f>SUM(V21:V25)</f>
        <v>0</v>
      </c>
      <c r="W26" s="12">
        <f>SUM(W21:W25)</f>
        <v>0</v>
      </c>
      <c r="X26" s="12">
        <f>SUM(X21:X25)</f>
        <v>0</v>
      </c>
      <c r="Y26" s="12">
        <f t="shared" si="6"/>
        <v>11101.779999999999</v>
      </c>
      <c r="Z26" s="12">
        <f t="shared" ref="Z26" si="10">SUM(Z21:Z25)</f>
        <v>0</v>
      </c>
      <c r="AA26" s="12">
        <f t="shared" ref="AA26" si="11">SUM(AA21:AA25)</f>
        <v>11101.779999999999</v>
      </c>
    </row>
    <row r="27" spans="1:27" x14ac:dyDescent="0.25">
      <c r="B27" s="19"/>
      <c r="S27" s="2"/>
      <c r="T27" s="2"/>
      <c r="U27" s="2"/>
      <c r="V27" s="2"/>
      <c r="W27" s="2"/>
      <c r="Z27" s="2"/>
      <c r="AA27" s="2"/>
    </row>
    <row r="28" spans="1:27" ht="12" customHeight="1" x14ac:dyDescent="0.3">
      <c r="A28" s="4" t="s">
        <v>3</v>
      </c>
      <c r="B28" s="19"/>
      <c r="S28" s="2"/>
      <c r="T28" s="2"/>
      <c r="U28" s="2"/>
      <c r="V28" s="2"/>
      <c r="W28" s="2"/>
      <c r="Z28" s="2"/>
      <c r="AA28" s="2"/>
    </row>
    <row r="29" spans="1:27" x14ac:dyDescent="0.25">
      <c r="A29" t="s">
        <v>4</v>
      </c>
      <c r="B29" s="19">
        <f t="shared" si="1"/>
        <v>322.7</v>
      </c>
      <c r="C29" s="2">
        <v>322.7</v>
      </c>
      <c r="S29" s="2"/>
      <c r="T29" s="2"/>
      <c r="U29" s="2"/>
      <c r="V29" s="2"/>
      <c r="W29" s="2"/>
      <c r="Y29" s="2">
        <f t="shared" ref="Y29:Y33" si="12">SUM(O29:X29)+B29</f>
        <v>322.7</v>
      </c>
      <c r="Z29" s="2"/>
      <c r="AA29" s="2">
        <f>SUM(Y29:Z29)</f>
        <v>322.7</v>
      </c>
    </row>
    <row r="30" spans="1:27" x14ac:dyDescent="0.25">
      <c r="A30" t="s">
        <v>25</v>
      </c>
      <c r="B30" s="19">
        <f t="shared" si="1"/>
        <v>3000</v>
      </c>
      <c r="G30" s="2">
        <v>3000</v>
      </c>
      <c r="S30" s="2"/>
      <c r="T30" s="2"/>
      <c r="U30" s="2"/>
      <c r="V30" s="2"/>
      <c r="W30" s="2"/>
      <c r="Y30" s="2">
        <f t="shared" si="12"/>
        <v>3000</v>
      </c>
      <c r="Z30" s="2"/>
      <c r="AA30" s="2">
        <f>SUM(Y30:Z30)</f>
        <v>3000</v>
      </c>
    </row>
    <row r="31" spans="1:27" x14ac:dyDescent="0.25">
      <c r="A31" t="s">
        <v>29</v>
      </c>
      <c r="B31" s="19">
        <f t="shared" si="1"/>
        <v>2500</v>
      </c>
      <c r="F31" s="2">
        <v>2500</v>
      </c>
      <c r="S31" s="2"/>
      <c r="T31" s="2"/>
      <c r="U31" s="2"/>
      <c r="V31" s="2"/>
      <c r="W31" s="2"/>
      <c r="Y31" s="2">
        <f t="shared" si="12"/>
        <v>2500</v>
      </c>
      <c r="Z31" s="2"/>
      <c r="AA31" s="2">
        <f>SUM(Y31:Z31)</f>
        <v>2500</v>
      </c>
    </row>
    <row r="32" spans="1:27" x14ac:dyDescent="0.25">
      <c r="A32" s="17" t="s">
        <v>52</v>
      </c>
      <c r="B32" s="19">
        <f t="shared" si="1"/>
        <v>2999.33</v>
      </c>
      <c r="I32" s="2">
        <v>2999.33</v>
      </c>
      <c r="S32" s="2"/>
      <c r="T32" s="2"/>
      <c r="U32" s="2"/>
      <c r="V32" s="2"/>
      <c r="W32" s="2"/>
      <c r="Y32" s="2">
        <f t="shared" si="12"/>
        <v>2999.33</v>
      </c>
      <c r="Z32" s="2"/>
      <c r="AA32" s="2">
        <f>SUM(Y32:Z32)</f>
        <v>2999.33</v>
      </c>
    </row>
    <row r="33" spans="1:27" x14ac:dyDescent="0.25">
      <c r="A33" s="11" t="s">
        <v>24</v>
      </c>
      <c r="B33" s="27">
        <f t="shared" si="1"/>
        <v>8822.0299999999988</v>
      </c>
      <c r="C33" s="12">
        <f>SUM(C29:C32)</f>
        <v>322.7</v>
      </c>
      <c r="D33" s="12">
        <f t="shared" ref="D33:I33" si="13">SUM(D29:D32)</f>
        <v>0</v>
      </c>
      <c r="E33" s="12">
        <f t="shared" si="13"/>
        <v>0</v>
      </c>
      <c r="F33" s="12">
        <f t="shared" si="13"/>
        <v>2500</v>
      </c>
      <c r="G33" s="12">
        <f t="shared" si="13"/>
        <v>3000</v>
      </c>
      <c r="H33" s="12">
        <f t="shared" si="13"/>
        <v>0</v>
      </c>
      <c r="I33" s="12">
        <f t="shared" si="13"/>
        <v>2999.33</v>
      </c>
      <c r="J33" s="12">
        <f t="shared" ref="J33:O33" si="14">SUM(J29:J32)</f>
        <v>0</v>
      </c>
      <c r="K33" s="12">
        <f t="shared" si="14"/>
        <v>0</v>
      </c>
      <c r="L33" s="12">
        <f t="shared" si="14"/>
        <v>0</v>
      </c>
      <c r="M33" s="12">
        <f t="shared" si="14"/>
        <v>0</v>
      </c>
      <c r="N33" s="12">
        <f t="shared" si="14"/>
        <v>0</v>
      </c>
      <c r="O33" s="12">
        <f t="shared" si="14"/>
        <v>0</v>
      </c>
      <c r="P33" s="12">
        <f t="shared" ref="P33:AA33" si="15">SUM(P29:P32)</f>
        <v>0</v>
      </c>
      <c r="Q33" s="12">
        <f t="shared" si="15"/>
        <v>0</v>
      </c>
      <c r="R33" s="12">
        <f t="shared" si="15"/>
        <v>0</v>
      </c>
      <c r="S33" s="12">
        <f t="shared" si="15"/>
        <v>0</v>
      </c>
      <c r="T33" s="12">
        <f t="shared" si="15"/>
        <v>0</v>
      </c>
      <c r="U33" s="12">
        <f t="shared" si="15"/>
        <v>0</v>
      </c>
      <c r="V33" s="12">
        <f>SUM(V29:V32)</f>
        <v>0</v>
      </c>
      <c r="W33" s="12">
        <f>SUM(W29:W32)</f>
        <v>0</v>
      </c>
      <c r="X33" s="12">
        <f>SUM(X29:X32)</f>
        <v>0</v>
      </c>
      <c r="Y33" s="12">
        <f t="shared" si="12"/>
        <v>8822.0299999999988</v>
      </c>
      <c r="Z33" s="12">
        <f t="shared" si="15"/>
        <v>0</v>
      </c>
      <c r="AA33" s="12">
        <f t="shared" si="15"/>
        <v>8822.0299999999988</v>
      </c>
    </row>
    <row r="34" spans="1:27" x14ac:dyDescent="0.25">
      <c r="B34" s="19"/>
      <c r="S34" s="2"/>
      <c r="T34" s="2"/>
      <c r="U34" s="2"/>
      <c r="V34" s="2"/>
      <c r="W34" s="2"/>
      <c r="Z34" s="2"/>
      <c r="AA34" s="2"/>
    </row>
    <row r="35" spans="1:27" ht="13" x14ac:dyDescent="0.3">
      <c r="A35" s="4" t="s">
        <v>5</v>
      </c>
      <c r="B35" s="19"/>
      <c r="S35" s="2"/>
      <c r="T35" s="2"/>
      <c r="U35" s="2"/>
      <c r="V35" s="2"/>
      <c r="W35" s="2"/>
      <c r="Z35" s="2"/>
      <c r="AA35" s="2"/>
    </row>
    <row r="36" spans="1:27" x14ac:dyDescent="0.25">
      <c r="A36" t="s">
        <v>7</v>
      </c>
      <c r="B36" s="19">
        <f t="shared" si="1"/>
        <v>2479.87</v>
      </c>
      <c r="C36" s="2">
        <v>2479.87</v>
      </c>
      <c r="S36" s="2"/>
      <c r="T36" s="2"/>
      <c r="U36" s="2"/>
      <c r="V36" s="2"/>
      <c r="W36" s="2"/>
      <c r="Y36" s="2">
        <f t="shared" ref="Y36:Y48" si="16">SUM(O36:X36)+B36</f>
        <v>2479.87</v>
      </c>
      <c r="Z36" s="2"/>
      <c r="AA36" s="2">
        <f t="shared" ref="AA36:AA42" si="17">SUM(Y36:Z36)</f>
        <v>2479.87</v>
      </c>
    </row>
    <row r="37" spans="1:27" x14ac:dyDescent="0.25">
      <c r="A37" t="s">
        <v>28</v>
      </c>
      <c r="B37" s="19">
        <f t="shared" si="1"/>
        <v>1500</v>
      </c>
      <c r="F37" s="2">
        <v>1500</v>
      </c>
      <c r="S37" s="2"/>
      <c r="T37" s="2"/>
      <c r="U37" s="2"/>
      <c r="V37" s="2"/>
      <c r="W37" s="2"/>
      <c r="Y37" s="2">
        <f t="shared" si="16"/>
        <v>1500</v>
      </c>
      <c r="Z37" s="2">
        <v>0</v>
      </c>
      <c r="AA37" s="2">
        <f t="shared" si="17"/>
        <v>1500</v>
      </c>
    </row>
    <row r="38" spans="1:27" x14ac:dyDescent="0.25">
      <c r="A38" t="s">
        <v>56</v>
      </c>
      <c r="B38" s="19">
        <f t="shared" si="1"/>
        <v>5000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5000</v>
      </c>
      <c r="S38" s="2"/>
      <c r="T38" s="2"/>
      <c r="U38" s="2"/>
      <c r="V38" s="2"/>
      <c r="W38" s="2"/>
      <c r="Y38" s="2">
        <f t="shared" si="16"/>
        <v>5000</v>
      </c>
      <c r="Z38" s="2">
        <v>0</v>
      </c>
      <c r="AA38" s="2">
        <f t="shared" si="17"/>
        <v>5000</v>
      </c>
    </row>
    <row r="39" spans="1:27" x14ac:dyDescent="0.25">
      <c r="A39" t="s">
        <v>62</v>
      </c>
      <c r="B39" s="19">
        <f t="shared" si="1"/>
        <v>5000</v>
      </c>
      <c r="J39" s="2">
        <v>5000</v>
      </c>
      <c r="S39" s="2"/>
      <c r="T39" s="2"/>
      <c r="U39" s="2"/>
      <c r="V39" s="2"/>
      <c r="W39" s="2"/>
      <c r="Y39" s="2">
        <f t="shared" si="16"/>
        <v>5000</v>
      </c>
      <c r="Z39" s="2">
        <v>0</v>
      </c>
      <c r="AA39" s="2">
        <f t="shared" si="17"/>
        <v>5000</v>
      </c>
    </row>
    <row r="40" spans="1:27" x14ac:dyDescent="0.25">
      <c r="A40" t="s">
        <v>67</v>
      </c>
      <c r="B40" s="19">
        <f t="shared" si="1"/>
        <v>4000</v>
      </c>
      <c r="K40" s="2">
        <v>4000</v>
      </c>
      <c r="S40" s="2"/>
      <c r="T40" s="2"/>
      <c r="U40" s="2"/>
      <c r="V40" s="2"/>
      <c r="W40" s="2"/>
      <c r="Y40" s="2">
        <f t="shared" si="16"/>
        <v>4000</v>
      </c>
      <c r="Z40" s="2">
        <v>0</v>
      </c>
      <c r="AA40" s="19">
        <f t="shared" si="17"/>
        <v>4000</v>
      </c>
    </row>
    <row r="41" spans="1:27" x14ac:dyDescent="0.25">
      <c r="A41" t="s">
        <v>62</v>
      </c>
      <c r="B41" s="19">
        <f t="shared" si="1"/>
        <v>3200</v>
      </c>
      <c r="L41" s="2">
        <v>3200</v>
      </c>
      <c r="S41" s="2"/>
      <c r="T41" s="2"/>
      <c r="U41" s="2"/>
      <c r="V41" s="2"/>
      <c r="W41" s="2"/>
      <c r="Y41" s="2">
        <f t="shared" si="16"/>
        <v>3200</v>
      </c>
      <c r="Z41" s="2">
        <v>0</v>
      </c>
      <c r="AA41" s="19">
        <f t="shared" si="17"/>
        <v>3200</v>
      </c>
    </row>
    <row r="42" spans="1:27" x14ac:dyDescent="0.25">
      <c r="A42" t="s">
        <v>62</v>
      </c>
      <c r="B42" s="19">
        <f t="shared" si="1"/>
        <v>4000</v>
      </c>
      <c r="M42" s="2">
        <v>4000</v>
      </c>
      <c r="S42" s="2"/>
      <c r="T42" s="2"/>
      <c r="U42" s="2"/>
      <c r="V42" s="2"/>
      <c r="W42" s="2"/>
      <c r="Y42" s="2">
        <f t="shared" si="16"/>
        <v>4000</v>
      </c>
      <c r="Z42" s="2">
        <v>0</v>
      </c>
      <c r="AA42" s="19">
        <f t="shared" si="17"/>
        <v>4000</v>
      </c>
    </row>
    <row r="43" spans="1:27" ht="25" x14ac:dyDescent="0.25">
      <c r="A43" s="18" t="s">
        <v>73</v>
      </c>
      <c r="B43" s="19">
        <f t="shared" si="1"/>
        <v>4000</v>
      </c>
      <c r="N43" s="2">
        <v>4000</v>
      </c>
      <c r="S43" s="2"/>
      <c r="T43" s="2"/>
      <c r="U43" s="2"/>
      <c r="V43" s="2"/>
      <c r="W43" s="2"/>
      <c r="Y43" s="2">
        <f t="shared" si="16"/>
        <v>4000</v>
      </c>
      <c r="Z43" s="2">
        <v>0</v>
      </c>
      <c r="AA43" s="19">
        <f>SUM(Y43:Z43)</f>
        <v>4000</v>
      </c>
    </row>
    <row r="44" spans="1:27" ht="25" x14ac:dyDescent="0.25">
      <c r="A44" s="25" t="s">
        <v>76</v>
      </c>
      <c r="B44" s="19">
        <f t="shared" si="1"/>
        <v>0</v>
      </c>
      <c r="O44" s="2">
        <v>4116.5</v>
      </c>
      <c r="P44" s="2">
        <v>4996.7</v>
      </c>
      <c r="Q44" s="2">
        <v>4605.5</v>
      </c>
      <c r="R44" s="2">
        <v>3479</v>
      </c>
      <c r="S44" s="2"/>
      <c r="T44" s="2"/>
      <c r="U44" s="2">
        <v>1998</v>
      </c>
      <c r="V44" s="2">
        <v>1998</v>
      </c>
      <c r="W44" s="2"/>
      <c r="Y44" s="2">
        <f t="shared" si="16"/>
        <v>21193.7</v>
      </c>
      <c r="Z44" s="2"/>
      <c r="AA44" s="19">
        <f>SUM(Y44:Z44)</f>
        <v>21193.7</v>
      </c>
    </row>
    <row r="45" spans="1:27" x14ac:dyDescent="0.25">
      <c r="A45" s="34" t="s">
        <v>94</v>
      </c>
      <c r="B45" s="19">
        <f t="shared" si="1"/>
        <v>0</v>
      </c>
      <c r="S45" s="2"/>
      <c r="T45" s="2">
        <v>3825</v>
      </c>
      <c r="U45" s="2"/>
      <c r="V45" s="2"/>
      <c r="W45" s="2"/>
      <c r="Y45" s="2">
        <f t="shared" si="16"/>
        <v>3825</v>
      </c>
      <c r="Z45" s="2"/>
      <c r="AA45" s="19">
        <f>SUM(Y45:Z45)</f>
        <v>3825</v>
      </c>
    </row>
    <row r="46" spans="1:27" x14ac:dyDescent="0.25">
      <c r="A46" s="34" t="s">
        <v>108</v>
      </c>
      <c r="B46" s="19"/>
      <c r="S46" s="2"/>
      <c r="T46" s="2"/>
      <c r="U46" s="2"/>
      <c r="V46" s="2"/>
      <c r="W46" s="2">
        <v>2024.92</v>
      </c>
      <c r="Y46" s="2">
        <f t="shared" si="16"/>
        <v>2024.92</v>
      </c>
      <c r="Z46" s="2"/>
      <c r="AA46" s="2">
        <f t="shared" ref="AA46:AA47" si="18">SUM(Y46:Z46)</f>
        <v>2024.92</v>
      </c>
    </row>
    <row r="47" spans="1:27" x14ac:dyDescent="0.25">
      <c r="A47" s="34"/>
      <c r="B47" s="19"/>
      <c r="S47" s="2"/>
      <c r="T47" s="2"/>
      <c r="U47" s="2"/>
      <c r="V47" s="2"/>
      <c r="W47" s="2"/>
      <c r="Z47" s="2"/>
      <c r="AA47" s="2"/>
    </row>
    <row r="48" spans="1:27" x14ac:dyDescent="0.25">
      <c r="A48" s="11" t="s">
        <v>24</v>
      </c>
      <c r="B48" s="27">
        <f t="shared" si="1"/>
        <v>29179.87</v>
      </c>
      <c r="C48" s="12">
        <f t="shared" ref="C48:H48" si="19">SUM(C36:C37)</f>
        <v>2479.87</v>
      </c>
      <c r="D48" s="12">
        <f t="shared" si="19"/>
        <v>0</v>
      </c>
      <c r="E48" s="12">
        <f t="shared" si="19"/>
        <v>0</v>
      </c>
      <c r="F48" s="12">
        <f t="shared" si="19"/>
        <v>1500</v>
      </c>
      <c r="G48" s="12">
        <f t="shared" si="19"/>
        <v>0</v>
      </c>
      <c r="H48" s="12">
        <f t="shared" si="19"/>
        <v>0</v>
      </c>
      <c r="I48" s="12">
        <f>SUM(I36:I38)</f>
        <v>5000</v>
      </c>
      <c r="J48" s="12">
        <f>SUM(J36:J39)</f>
        <v>5000</v>
      </c>
      <c r="K48" s="12">
        <f>SUM(K36:K40)</f>
        <v>4000</v>
      </c>
      <c r="L48" s="12">
        <f>SUM(L36:L42)</f>
        <v>3200</v>
      </c>
      <c r="M48" s="12">
        <f>SUM(M36:M42)</f>
        <v>4000</v>
      </c>
      <c r="N48" s="12">
        <f>SUM(N43)</f>
        <v>4000</v>
      </c>
      <c r="O48" s="12">
        <f>SUM(O36:O45)</f>
        <v>4116.5</v>
      </c>
      <c r="P48" s="12">
        <f t="shared" ref="P48:Z48" si="20">SUM(P36:P45)</f>
        <v>4996.7</v>
      </c>
      <c r="Q48" s="12">
        <f t="shared" si="20"/>
        <v>4605.5</v>
      </c>
      <c r="R48" s="12">
        <f t="shared" si="20"/>
        <v>3479</v>
      </c>
      <c r="S48" s="12">
        <f t="shared" si="20"/>
        <v>0</v>
      </c>
      <c r="T48" s="12">
        <f t="shared" si="20"/>
        <v>3825</v>
      </c>
      <c r="U48" s="12">
        <f t="shared" si="20"/>
        <v>1998</v>
      </c>
      <c r="V48" s="12">
        <f>SUM(V36:V47)</f>
        <v>1998</v>
      </c>
      <c r="W48" s="12">
        <f>SUM(W36:W47)</f>
        <v>2024.92</v>
      </c>
      <c r="X48" s="12">
        <f>SUM(X36:X47)</f>
        <v>0</v>
      </c>
      <c r="Y48" s="12">
        <f t="shared" si="16"/>
        <v>56223.490000000005</v>
      </c>
      <c r="Z48" s="12">
        <f t="shared" si="20"/>
        <v>0</v>
      </c>
      <c r="AA48" s="12">
        <f>SUM(AA36:AA47)</f>
        <v>56223.49</v>
      </c>
    </row>
    <row r="49" spans="1:27" x14ac:dyDescent="0.25">
      <c r="B49" s="19"/>
      <c r="S49" s="2"/>
      <c r="T49" s="2"/>
      <c r="U49" s="2"/>
      <c r="V49" s="2"/>
      <c r="W49" s="2"/>
      <c r="Z49" s="2"/>
      <c r="AA49" s="2"/>
    </row>
    <row r="50" spans="1:27" ht="13" x14ac:dyDescent="0.3">
      <c r="A50" s="4" t="s">
        <v>40</v>
      </c>
      <c r="B50" s="19"/>
      <c r="S50" s="2"/>
      <c r="T50" s="2"/>
      <c r="U50" s="2"/>
      <c r="V50" s="2"/>
      <c r="W50" s="2"/>
      <c r="Z50" s="2"/>
      <c r="AA50" s="2"/>
    </row>
    <row r="51" spans="1:27" x14ac:dyDescent="0.25">
      <c r="A51" t="s">
        <v>6</v>
      </c>
      <c r="B51" s="19">
        <f t="shared" si="1"/>
        <v>1499.93</v>
      </c>
      <c r="C51" s="2">
        <v>100</v>
      </c>
      <c r="D51" s="2">
        <v>1399.93</v>
      </c>
      <c r="S51" s="2"/>
      <c r="T51" s="2"/>
      <c r="U51" s="2"/>
      <c r="V51" s="2"/>
      <c r="W51" s="2"/>
      <c r="Y51" s="2">
        <f t="shared" ref="Y51:Y60" si="21">SUM(O51:X51)+B51</f>
        <v>1499.93</v>
      </c>
      <c r="Z51" s="2"/>
      <c r="AA51" s="2">
        <f t="shared" ref="AA51:AA59" si="22">SUM(Y51:Z51)</f>
        <v>1499.93</v>
      </c>
    </row>
    <row r="52" spans="1:27" x14ac:dyDescent="0.25">
      <c r="A52" t="s">
        <v>12</v>
      </c>
      <c r="B52" s="19">
        <f t="shared" si="1"/>
        <v>1562.4699999999998</v>
      </c>
      <c r="D52" s="2">
        <v>1768.84</v>
      </c>
      <c r="E52" s="2">
        <v>-82.93</v>
      </c>
      <c r="F52" s="2">
        <v>-123.44</v>
      </c>
      <c r="S52" s="2"/>
      <c r="T52" s="2"/>
      <c r="U52" s="2"/>
      <c r="V52" s="2"/>
      <c r="W52" s="2"/>
      <c r="Y52" s="2">
        <f t="shared" si="21"/>
        <v>1562.4699999999998</v>
      </c>
      <c r="Z52" s="2"/>
      <c r="AA52" s="2">
        <f t="shared" si="22"/>
        <v>1562.4699999999998</v>
      </c>
    </row>
    <row r="53" spans="1:27" x14ac:dyDescent="0.25">
      <c r="A53" t="s">
        <v>18</v>
      </c>
      <c r="B53" s="19">
        <f t="shared" si="1"/>
        <v>4000</v>
      </c>
      <c r="E53" s="2">
        <v>4000</v>
      </c>
      <c r="S53" s="2"/>
      <c r="T53" s="2"/>
      <c r="U53" s="2"/>
      <c r="V53" s="2"/>
      <c r="W53" s="2"/>
      <c r="Y53" s="2">
        <f t="shared" si="21"/>
        <v>4000</v>
      </c>
      <c r="Z53" s="2"/>
      <c r="AA53" s="2">
        <f t="shared" si="22"/>
        <v>4000</v>
      </c>
    </row>
    <row r="54" spans="1:27" x14ac:dyDescent="0.25">
      <c r="A54" t="s">
        <v>28</v>
      </c>
      <c r="B54" s="19">
        <f t="shared" si="1"/>
        <v>1851.08</v>
      </c>
      <c r="F54" s="2">
        <v>1851.08</v>
      </c>
      <c r="S54" s="2"/>
      <c r="T54" s="2"/>
      <c r="U54" s="2"/>
      <c r="V54" s="2"/>
      <c r="W54" s="2"/>
      <c r="Y54" s="2">
        <f t="shared" si="21"/>
        <v>1851.08</v>
      </c>
      <c r="Z54" s="2"/>
      <c r="AA54" s="2">
        <f t="shared" si="22"/>
        <v>1851.08</v>
      </c>
    </row>
    <row r="55" spans="1:27" x14ac:dyDescent="0.25">
      <c r="A55" t="s">
        <v>47</v>
      </c>
      <c r="B55" s="19">
        <f t="shared" si="1"/>
        <v>2019.97</v>
      </c>
      <c r="H55" s="2">
        <v>2019.97</v>
      </c>
      <c r="S55" s="2"/>
      <c r="T55" s="2"/>
      <c r="U55" s="2"/>
      <c r="V55" s="2"/>
      <c r="W55" s="2"/>
      <c r="Y55" s="2">
        <f t="shared" si="21"/>
        <v>2019.97</v>
      </c>
      <c r="Z55" s="2"/>
      <c r="AA55" s="2">
        <f t="shared" si="22"/>
        <v>2019.97</v>
      </c>
    </row>
    <row r="56" spans="1:27" x14ac:dyDescent="0.25">
      <c r="A56" s="33" t="s">
        <v>95</v>
      </c>
      <c r="B56" s="19">
        <f t="shared" si="1"/>
        <v>0</v>
      </c>
      <c r="S56" s="2"/>
      <c r="T56" s="2">
        <v>2202.34</v>
      </c>
      <c r="U56" s="2"/>
      <c r="V56" s="2"/>
      <c r="W56" s="2"/>
      <c r="Y56" s="2">
        <f t="shared" si="21"/>
        <v>2202.34</v>
      </c>
      <c r="Z56" s="2"/>
      <c r="AA56" s="2">
        <f t="shared" si="22"/>
        <v>2202.34</v>
      </c>
    </row>
    <row r="57" spans="1:27" x14ac:dyDescent="0.25">
      <c r="A57" s="33" t="s">
        <v>106</v>
      </c>
      <c r="B57" s="19"/>
      <c r="S57" s="2"/>
      <c r="T57" s="2"/>
      <c r="U57" s="2"/>
      <c r="V57" s="2">
        <v>3650</v>
      </c>
      <c r="W57" s="2">
        <v>3900</v>
      </c>
      <c r="X57" s="37">
        <v>3910</v>
      </c>
      <c r="Y57" s="2">
        <f t="shared" si="21"/>
        <v>11460</v>
      </c>
      <c r="Z57" s="2"/>
      <c r="AA57" s="2">
        <f t="shared" si="22"/>
        <v>11460</v>
      </c>
    </row>
    <row r="58" spans="1:27" x14ac:dyDescent="0.25">
      <c r="A58" s="33" t="s">
        <v>116</v>
      </c>
      <c r="B58" s="19"/>
      <c r="S58" s="2"/>
      <c r="T58" s="2"/>
      <c r="U58" s="2"/>
      <c r="V58" s="2"/>
      <c r="W58" s="2"/>
      <c r="X58" s="37">
        <v>3587.83</v>
      </c>
      <c r="Y58" s="2">
        <f t="shared" si="21"/>
        <v>3587.83</v>
      </c>
      <c r="Z58" s="2"/>
      <c r="AA58" s="2">
        <f t="shared" si="22"/>
        <v>3587.83</v>
      </c>
    </row>
    <row r="59" spans="1:27" x14ac:dyDescent="0.25">
      <c r="A59" s="33"/>
      <c r="B59" s="19"/>
      <c r="S59" s="2"/>
      <c r="T59" s="2"/>
      <c r="U59" s="2"/>
      <c r="V59" s="2"/>
      <c r="W59" s="2"/>
      <c r="Z59" s="2"/>
      <c r="AA59" s="2"/>
    </row>
    <row r="60" spans="1:27" x14ac:dyDescent="0.25">
      <c r="A60" s="11" t="s">
        <v>24</v>
      </c>
      <c r="B60" s="19">
        <f t="shared" si="1"/>
        <v>10933.449999999999</v>
      </c>
      <c r="C60" s="12">
        <f>SUM(C51:C54)</f>
        <v>100</v>
      </c>
      <c r="D60" s="12">
        <f>SUM(D51:D54)</f>
        <v>3168.77</v>
      </c>
      <c r="E60" s="12">
        <f>SUM(E51:E54)</f>
        <v>3917.07</v>
      </c>
      <c r="F60" s="12">
        <f>SUM(F51:F54)</f>
        <v>1727.6399999999999</v>
      </c>
      <c r="G60" s="12">
        <f>SUM(G51:G54)</f>
        <v>0</v>
      </c>
      <c r="H60" s="12">
        <f t="shared" ref="H60:J60" si="23">SUM(H51:H55)</f>
        <v>2019.97</v>
      </c>
      <c r="I60" s="12">
        <f t="shared" si="23"/>
        <v>0</v>
      </c>
      <c r="J60" s="12">
        <f t="shared" si="23"/>
        <v>0</v>
      </c>
      <c r="K60" s="12">
        <f>SUM(K51:K55)</f>
        <v>0</v>
      </c>
      <c r="L60" s="12">
        <f>SUM(L51:L55)</f>
        <v>0</v>
      </c>
      <c r="M60" s="12">
        <f>SUM(M51:M55)</f>
        <v>0</v>
      </c>
      <c r="N60" s="12">
        <f>SUM(N51:N55)</f>
        <v>0</v>
      </c>
      <c r="O60" s="12">
        <f>SUM(O51:O59)</f>
        <v>0</v>
      </c>
      <c r="P60" s="12">
        <f t="shared" ref="P60:AA60" si="24">SUM(P51:P59)</f>
        <v>0</v>
      </c>
      <c r="Q60" s="12">
        <f t="shared" si="24"/>
        <v>0</v>
      </c>
      <c r="R60" s="12">
        <f t="shared" si="24"/>
        <v>0</v>
      </c>
      <c r="S60" s="12">
        <f t="shared" si="24"/>
        <v>0</v>
      </c>
      <c r="T60" s="12">
        <f t="shared" si="24"/>
        <v>2202.34</v>
      </c>
      <c r="U60" s="12">
        <f t="shared" si="24"/>
        <v>0</v>
      </c>
      <c r="V60" s="12">
        <f>SUM(V51:V59)</f>
        <v>3650</v>
      </c>
      <c r="W60" s="12">
        <f>SUM(W51:W59)</f>
        <v>3900</v>
      </c>
      <c r="X60" s="12">
        <f>SUM(X51:X59)</f>
        <v>7497.83</v>
      </c>
      <c r="Y60" s="12">
        <f t="shared" si="21"/>
        <v>28183.619999999995</v>
      </c>
      <c r="Z60" s="12">
        <f t="shared" si="24"/>
        <v>0</v>
      </c>
      <c r="AA60" s="12">
        <f t="shared" si="24"/>
        <v>28183.620000000003</v>
      </c>
    </row>
    <row r="61" spans="1:27" x14ac:dyDescent="0.25">
      <c r="A61" s="11"/>
      <c r="B61" s="19"/>
      <c r="S61" s="2"/>
      <c r="T61" s="2"/>
      <c r="U61" s="2"/>
      <c r="V61" s="2"/>
      <c r="W61" s="2"/>
      <c r="Z61" s="2"/>
      <c r="AA61" s="2"/>
    </row>
    <row r="62" spans="1:27" x14ac:dyDescent="0.25">
      <c r="B62" s="19"/>
      <c r="S62" s="2"/>
      <c r="T62" s="2"/>
      <c r="U62" s="2"/>
      <c r="V62" s="2"/>
      <c r="W62" s="2"/>
      <c r="Z62" s="2"/>
      <c r="AA62" s="2"/>
    </row>
    <row r="63" spans="1:27" ht="13" x14ac:dyDescent="0.3">
      <c r="A63" s="4" t="s">
        <v>14</v>
      </c>
      <c r="B63" s="19"/>
      <c r="S63" s="2"/>
      <c r="T63" s="2"/>
      <c r="U63" s="2"/>
      <c r="V63" s="2"/>
      <c r="W63" s="2"/>
      <c r="Z63" s="2"/>
      <c r="AA63" s="2"/>
    </row>
    <row r="64" spans="1:27" x14ac:dyDescent="0.25">
      <c r="A64" s="5" t="s">
        <v>10</v>
      </c>
      <c r="B64" s="19">
        <f t="shared" si="1"/>
        <v>614.28</v>
      </c>
      <c r="D64" s="2">
        <v>614.28</v>
      </c>
      <c r="Q64" s="2">
        <v>1299.5</v>
      </c>
      <c r="S64" s="2"/>
      <c r="T64" s="2"/>
      <c r="U64" s="2"/>
      <c r="V64" s="2"/>
      <c r="W64" s="2"/>
      <c r="Y64" s="2">
        <f t="shared" ref="Y64:Y76" si="25">SUM(O64:X64)+B64</f>
        <v>1913.78</v>
      </c>
      <c r="Z64" s="2"/>
      <c r="AA64" s="2">
        <f>SUM(Y64:Z64)</f>
        <v>1913.78</v>
      </c>
    </row>
    <row r="65" spans="1:27" x14ac:dyDescent="0.25">
      <c r="A65" s="5" t="s">
        <v>17</v>
      </c>
      <c r="B65" s="19">
        <f t="shared" si="1"/>
        <v>1599.8500000000001</v>
      </c>
      <c r="E65" s="2">
        <v>218.67</v>
      </c>
      <c r="N65" s="2">
        <v>1381.18</v>
      </c>
      <c r="Q65" s="2">
        <v>9000</v>
      </c>
      <c r="S65" s="2"/>
      <c r="T65" s="2"/>
      <c r="U65" s="2"/>
      <c r="V65" s="2"/>
      <c r="W65" s="2"/>
      <c r="Y65" s="2">
        <f t="shared" si="25"/>
        <v>10599.85</v>
      </c>
      <c r="Z65" s="2"/>
      <c r="AA65" s="2">
        <f>SUM(Y65:Z65)</f>
        <v>10599.85</v>
      </c>
    </row>
    <row r="66" spans="1:27" x14ac:dyDescent="0.25">
      <c r="A66" s="5" t="s">
        <v>50</v>
      </c>
      <c r="B66" s="19">
        <f t="shared" si="1"/>
        <v>8060.44</v>
      </c>
      <c r="H66" s="2">
        <v>0</v>
      </c>
      <c r="I66" s="2">
        <v>8060.44</v>
      </c>
      <c r="S66" s="2"/>
      <c r="T66" s="2"/>
      <c r="U66" s="2"/>
      <c r="V66" s="2"/>
      <c r="W66" s="2"/>
      <c r="Y66" s="2">
        <f t="shared" si="25"/>
        <v>8060.44</v>
      </c>
      <c r="Z66" s="2">
        <v>0</v>
      </c>
      <c r="AA66" s="2">
        <f>Y66+Z66</f>
        <v>8060.44</v>
      </c>
    </row>
    <row r="67" spans="1:27" x14ac:dyDescent="0.25">
      <c r="A67" s="5" t="s">
        <v>54</v>
      </c>
      <c r="B67" s="19">
        <f t="shared" si="1"/>
        <v>50000</v>
      </c>
      <c r="J67" s="2">
        <v>50000</v>
      </c>
      <c r="S67" s="2"/>
      <c r="T67" s="2"/>
      <c r="U67" s="2"/>
      <c r="V67" s="2"/>
      <c r="W67" s="2"/>
      <c r="Y67" s="2">
        <f t="shared" si="25"/>
        <v>50000</v>
      </c>
      <c r="Z67" s="2">
        <v>0</v>
      </c>
      <c r="AA67" s="2">
        <f t="shared" ref="AA67:AA74" si="26">SUM(Y67:Z67)</f>
        <v>50000</v>
      </c>
    </row>
    <row r="68" spans="1:27" x14ac:dyDescent="0.25">
      <c r="A68" s="5" t="s">
        <v>25</v>
      </c>
      <c r="B68" s="19">
        <f t="shared" si="1"/>
        <v>25000</v>
      </c>
      <c r="J68" s="2">
        <v>25000</v>
      </c>
      <c r="S68" s="2"/>
      <c r="T68" s="2"/>
      <c r="U68" s="2"/>
      <c r="V68" s="2"/>
      <c r="W68" s="2"/>
      <c r="Y68" s="2">
        <f t="shared" si="25"/>
        <v>25000</v>
      </c>
      <c r="Z68" s="2">
        <v>0</v>
      </c>
      <c r="AA68" s="2">
        <f t="shared" si="26"/>
        <v>25000</v>
      </c>
    </row>
    <row r="69" spans="1:27" x14ac:dyDescent="0.25">
      <c r="A69" s="5" t="s">
        <v>57</v>
      </c>
      <c r="B69" s="19">
        <f t="shared" si="1"/>
        <v>4350</v>
      </c>
      <c r="J69" s="2">
        <v>4350</v>
      </c>
      <c r="S69" s="2"/>
      <c r="T69" s="2"/>
      <c r="U69" s="2"/>
      <c r="V69" s="2"/>
      <c r="W69" s="2"/>
      <c r="Y69" s="2">
        <f t="shared" si="25"/>
        <v>4350</v>
      </c>
      <c r="Z69" s="2">
        <v>0</v>
      </c>
      <c r="AA69" s="2">
        <f t="shared" si="26"/>
        <v>4350</v>
      </c>
    </row>
    <row r="70" spans="1:27" x14ac:dyDescent="0.25">
      <c r="A70" s="5" t="s">
        <v>58</v>
      </c>
      <c r="B70" s="19">
        <f t="shared" si="1"/>
        <v>10000</v>
      </c>
      <c r="J70" s="2">
        <v>10000</v>
      </c>
      <c r="S70" s="2"/>
      <c r="T70" s="2"/>
      <c r="U70" s="2"/>
      <c r="V70" s="2"/>
      <c r="W70" s="2"/>
      <c r="Y70" s="2">
        <f t="shared" si="25"/>
        <v>10000</v>
      </c>
      <c r="Z70" s="2">
        <v>0</v>
      </c>
      <c r="AA70" s="2">
        <f t="shared" si="26"/>
        <v>10000</v>
      </c>
    </row>
    <row r="71" spans="1:27" x14ac:dyDescent="0.25">
      <c r="A71" s="5" t="s">
        <v>59</v>
      </c>
      <c r="B71" s="19">
        <f t="shared" si="1"/>
        <v>10000</v>
      </c>
      <c r="J71" s="2">
        <v>10000</v>
      </c>
      <c r="S71" s="2"/>
      <c r="T71" s="2"/>
      <c r="U71" s="2"/>
      <c r="V71" s="2"/>
      <c r="W71" s="2"/>
      <c r="Y71" s="2">
        <f t="shared" si="25"/>
        <v>10000</v>
      </c>
      <c r="Z71" s="2">
        <v>0</v>
      </c>
      <c r="AA71" s="2">
        <f t="shared" si="26"/>
        <v>10000</v>
      </c>
    </row>
    <row r="72" spans="1:27" x14ac:dyDescent="0.25">
      <c r="A72" s="32" t="s">
        <v>96</v>
      </c>
      <c r="B72" s="19">
        <f t="shared" si="1"/>
        <v>10729.76</v>
      </c>
      <c r="J72" s="2">
        <v>10009.76</v>
      </c>
      <c r="N72" s="2">
        <v>720</v>
      </c>
      <c r="O72" s="2">
        <v>10327.200000000001</v>
      </c>
      <c r="S72" s="2"/>
      <c r="T72" s="2">
        <v>10905.38</v>
      </c>
      <c r="U72" s="2"/>
      <c r="V72" s="2">
        <v>6455.13</v>
      </c>
      <c r="W72" s="2">
        <v>7479.38</v>
      </c>
      <c r="Y72" s="2">
        <f t="shared" si="25"/>
        <v>45896.850000000006</v>
      </c>
      <c r="Z72" s="2">
        <v>0</v>
      </c>
      <c r="AA72" s="2">
        <f t="shared" si="26"/>
        <v>45896.850000000006</v>
      </c>
    </row>
    <row r="73" spans="1:27" x14ac:dyDescent="0.25">
      <c r="A73" s="5" t="s">
        <v>64</v>
      </c>
      <c r="B73" s="19">
        <f t="shared" si="1"/>
        <v>1346.25</v>
      </c>
      <c r="K73" s="2">
        <v>1346.25</v>
      </c>
      <c r="S73" s="2"/>
      <c r="T73" s="2"/>
      <c r="U73" s="2"/>
      <c r="V73" s="2"/>
      <c r="W73" s="2"/>
      <c r="Y73" s="2">
        <f t="shared" si="25"/>
        <v>1346.25</v>
      </c>
      <c r="Z73" s="2"/>
      <c r="AA73" s="2">
        <f>SUM(Y73:Z73)</f>
        <v>1346.25</v>
      </c>
    </row>
    <row r="74" spans="1:27" x14ac:dyDescent="0.25">
      <c r="A74" s="5" t="s">
        <v>84</v>
      </c>
      <c r="B74" s="19">
        <f t="shared" si="1"/>
        <v>0</v>
      </c>
      <c r="P74" s="2">
        <v>11315.43</v>
      </c>
      <c r="S74" s="2"/>
      <c r="T74" s="2"/>
      <c r="U74" s="2"/>
      <c r="V74" s="2"/>
      <c r="W74" s="2"/>
      <c r="Y74" s="2">
        <f t="shared" si="25"/>
        <v>11315.43</v>
      </c>
      <c r="Z74" s="2"/>
      <c r="AA74" s="2">
        <f t="shared" si="26"/>
        <v>11315.43</v>
      </c>
    </row>
    <row r="75" spans="1:27" x14ac:dyDescent="0.25">
      <c r="A75" s="5"/>
      <c r="B75" s="19"/>
      <c r="S75" s="2"/>
      <c r="T75" s="2"/>
      <c r="U75" s="2"/>
      <c r="V75" s="2"/>
      <c r="W75" s="2"/>
      <c r="Z75" s="2"/>
      <c r="AA75" s="2"/>
    </row>
    <row r="76" spans="1:27" x14ac:dyDescent="0.25">
      <c r="A76" s="13" t="s">
        <v>24</v>
      </c>
      <c r="B76" s="27">
        <f t="shared" si="1"/>
        <v>121700.57999999999</v>
      </c>
      <c r="C76" s="12">
        <f t="shared" ref="C76:I76" si="27">SUM(C64:C66)</f>
        <v>0</v>
      </c>
      <c r="D76" s="12">
        <f t="shared" si="27"/>
        <v>614.28</v>
      </c>
      <c r="E76" s="12">
        <f t="shared" si="27"/>
        <v>218.67</v>
      </c>
      <c r="F76" s="12">
        <f t="shared" si="27"/>
        <v>0</v>
      </c>
      <c r="G76" s="12">
        <f t="shared" si="27"/>
        <v>0</v>
      </c>
      <c r="H76" s="12">
        <f t="shared" si="27"/>
        <v>0</v>
      </c>
      <c r="I76" s="12">
        <f t="shared" si="27"/>
        <v>8060.44</v>
      </c>
      <c r="J76" s="12">
        <f>SUM(J67:J72)</f>
        <v>109359.76</v>
      </c>
      <c r="K76" s="12">
        <f>SUM(K64:K73)</f>
        <v>1346.25</v>
      </c>
      <c r="L76" s="12">
        <f>SUM(L64:L73)</f>
        <v>0</v>
      </c>
      <c r="M76" s="12">
        <f>SUM(M64:M73)</f>
        <v>0</v>
      </c>
      <c r="N76" s="12">
        <f t="shared" ref="N76" si="28">SUM(N64:N75)</f>
        <v>2101.1800000000003</v>
      </c>
      <c r="O76" s="12">
        <f>SUM(O64:O75)</f>
        <v>10327.200000000001</v>
      </c>
      <c r="P76" s="12">
        <f t="shared" ref="P76:AA76" si="29">SUM(P64:P75)</f>
        <v>11315.43</v>
      </c>
      <c r="Q76" s="12">
        <f t="shared" si="29"/>
        <v>10299.5</v>
      </c>
      <c r="R76" s="12">
        <f t="shared" si="29"/>
        <v>0</v>
      </c>
      <c r="S76" s="12">
        <f t="shared" si="29"/>
        <v>0</v>
      </c>
      <c r="T76" s="12">
        <f t="shared" si="29"/>
        <v>10905.38</v>
      </c>
      <c r="U76" s="12">
        <f t="shared" si="29"/>
        <v>0</v>
      </c>
      <c r="V76" s="12">
        <f>SUM(V64:V75)</f>
        <v>6455.13</v>
      </c>
      <c r="W76" s="12">
        <f>SUM(W64:W75)</f>
        <v>7479.38</v>
      </c>
      <c r="X76" s="12">
        <f>SUM(X64:X75)</f>
        <v>0</v>
      </c>
      <c r="Y76" s="12">
        <f t="shared" si="25"/>
        <v>178482.59999999998</v>
      </c>
      <c r="Z76" s="12">
        <f t="shared" si="29"/>
        <v>0</v>
      </c>
      <c r="AA76" s="12">
        <f t="shared" si="29"/>
        <v>178482.6</v>
      </c>
    </row>
    <row r="77" spans="1:27" x14ac:dyDescent="0.25">
      <c r="B77" s="19"/>
      <c r="S77" s="2"/>
      <c r="T77" s="2"/>
      <c r="U77" s="2"/>
      <c r="V77" s="2"/>
      <c r="W77" s="2"/>
      <c r="Z77" s="2"/>
      <c r="AA77" s="2"/>
    </row>
    <row r="78" spans="1:27" ht="13" x14ac:dyDescent="0.3">
      <c r="A78" s="4" t="s">
        <v>16</v>
      </c>
      <c r="B78" s="19"/>
      <c r="S78" s="2"/>
      <c r="T78" s="2"/>
      <c r="U78" s="2"/>
      <c r="V78" s="2"/>
      <c r="W78" s="2"/>
      <c r="Z78" s="2"/>
      <c r="AA78" s="2"/>
    </row>
    <row r="79" spans="1:27" x14ac:dyDescent="0.25">
      <c r="A79" t="s">
        <v>15</v>
      </c>
      <c r="B79" s="19">
        <f t="shared" ref="B79:B149" si="30">SUM(C79:N79)</f>
        <v>3000</v>
      </c>
      <c r="C79" s="36">
        <v>0</v>
      </c>
      <c r="D79" s="36">
        <v>3000</v>
      </c>
      <c r="E79" s="36">
        <v>0</v>
      </c>
      <c r="F79" s="36">
        <v>0</v>
      </c>
      <c r="G79" s="36">
        <v>0</v>
      </c>
      <c r="H79" s="36">
        <v>0</v>
      </c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2"/>
      <c r="Y79" s="2">
        <f t="shared" ref="Y79:Y82" si="31">SUM(O79:X79)+B79</f>
        <v>3000</v>
      </c>
      <c r="Z79" s="36">
        <v>0</v>
      </c>
      <c r="AA79" s="36">
        <f>SUM(Y79:Z79)</f>
        <v>3000</v>
      </c>
    </row>
    <row r="80" spans="1:27" x14ac:dyDescent="0.25">
      <c r="A80" t="s">
        <v>100</v>
      </c>
      <c r="B80" s="19">
        <f t="shared" si="30"/>
        <v>0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>
        <v>5000</v>
      </c>
      <c r="U80" s="36"/>
      <c r="V80" s="36"/>
      <c r="W80" s="2"/>
      <c r="Y80" s="2">
        <f t="shared" si="31"/>
        <v>5000</v>
      </c>
      <c r="Z80" s="36">
        <v>0</v>
      </c>
      <c r="AA80" s="36">
        <f>SUM(Y80:Z80)</f>
        <v>5000</v>
      </c>
    </row>
    <row r="81" spans="1:27" x14ac:dyDescent="0.25">
      <c r="B81" s="19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2"/>
      <c r="Z81" s="36"/>
      <c r="AA81" s="36"/>
    </row>
    <row r="82" spans="1:27" x14ac:dyDescent="0.25">
      <c r="A82" s="11" t="s">
        <v>24</v>
      </c>
      <c r="B82" s="27">
        <f>SUM(B79:B81)</f>
        <v>3000</v>
      </c>
      <c r="C82" s="12"/>
      <c r="D82" s="12"/>
      <c r="E82" s="12"/>
      <c r="F82" s="12"/>
      <c r="G82" s="12"/>
      <c r="H82" s="12"/>
      <c r="I82" s="27">
        <f t="shared" ref="I82:N82" si="32">SUM(I79:I81)</f>
        <v>0</v>
      </c>
      <c r="J82" s="27">
        <f t="shared" si="32"/>
        <v>0</v>
      </c>
      <c r="K82" s="27">
        <f t="shared" si="32"/>
        <v>0</v>
      </c>
      <c r="L82" s="27">
        <f t="shared" si="32"/>
        <v>0</v>
      </c>
      <c r="M82" s="27">
        <f t="shared" si="32"/>
        <v>0</v>
      </c>
      <c r="N82" s="27">
        <f t="shared" si="32"/>
        <v>0</v>
      </c>
      <c r="O82" s="27">
        <f>SUM(O79:O81)</f>
        <v>0</v>
      </c>
      <c r="P82" s="27">
        <f t="shared" ref="P82:AA82" si="33">SUM(P79:P81)</f>
        <v>0</v>
      </c>
      <c r="Q82" s="27">
        <f t="shared" si="33"/>
        <v>0</v>
      </c>
      <c r="R82" s="27">
        <f t="shared" si="33"/>
        <v>0</v>
      </c>
      <c r="S82" s="27">
        <f t="shared" si="33"/>
        <v>0</v>
      </c>
      <c r="T82" s="27">
        <f t="shared" si="33"/>
        <v>5000</v>
      </c>
      <c r="U82" s="27">
        <f t="shared" si="33"/>
        <v>0</v>
      </c>
      <c r="V82" s="27">
        <f>SUM(V79:V81)</f>
        <v>0</v>
      </c>
      <c r="W82" s="27">
        <f>SUM(W79:W81)</f>
        <v>0</v>
      </c>
      <c r="X82" s="27">
        <f>SUM(X79:X81)</f>
        <v>0</v>
      </c>
      <c r="Y82" s="12">
        <f t="shared" si="31"/>
        <v>8000</v>
      </c>
      <c r="Z82" s="27">
        <f t="shared" si="33"/>
        <v>0</v>
      </c>
      <c r="AA82" s="27">
        <f t="shared" si="33"/>
        <v>8000</v>
      </c>
    </row>
    <row r="83" spans="1:27" x14ac:dyDescent="0.25">
      <c r="B83" s="19"/>
      <c r="S83" s="2"/>
      <c r="T83" s="2"/>
      <c r="U83" s="2"/>
      <c r="V83" s="2"/>
      <c r="W83" s="2"/>
      <c r="Z83" s="2"/>
      <c r="AA83" s="2"/>
    </row>
    <row r="84" spans="1:27" ht="13" x14ac:dyDescent="0.3">
      <c r="A84" s="4" t="s">
        <v>19</v>
      </c>
      <c r="B84" s="19"/>
      <c r="S84" s="2"/>
      <c r="T84" s="2"/>
      <c r="U84" s="2"/>
      <c r="V84" s="2"/>
      <c r="W84" s="2"/>
      <c r="Z84" s="2"/>
      <c r="AA84" s="2"/>
    </row>
    <row r="85" spans="1:27" x14ac:dyDescent="0.25">
      <c r="A85" t="s">
        <v>20</v>
      </c>
      <c r="B85" s="19">
        <f t="shared" si="30"/>
        <v>3756.55</v>
      </c>
      <c r="E85" s="2">
        <v>3756.55</v>
      </c>
      <c r="S85" s="2"/>
      <c r="T85" s="2"/>
      <c r="U85" s="2"/>
      <c r="V85" s="2"/>
      <c r="W85" s="2"/>
      <c r="Y85" s="2">
        <f t="shared" ref="Y85:Y93" si="34">SUM(O85:X85)+B85</f>
        <v>3756.55</v>
      </c>
      <c r="Z85" s="2"/>
      <c r="AA85" s="2">
        <f>SUM(Y85:Z85)</f>
        <v>3756.55</v>
      </c>
    </row>
    <row r="86" spans="1:27" x14ac:dyDescent="0.25">
      <c r="A86" s="5" t="s">
        <v>35</v>
      </c>
      <c r="B86" s="19">
        <f t="shared" si="30"/>
        <v>2579.96</v>
      </c>
      <c r="F86" s="2">
        <v>2579.96</v>
      </c>
      <c r="S86" s="2"/>
      <c r="T86" s="2"/>
      <c r="U86" s="2"/>
      <c r="V86" s="2"/>
      <c r="W86" s="2"/>
      <c r="Y86" s="2">
        <f t="shared" si="34"/>
        <v>2579.96</v>
      </c>
      <c r="Z86" s="2"/>
      <c r="AA86" s="2">
        <v>2579.96</v>
      </c>
    </row>
    <row r="87" spans="1:27" x14ac:dyDescent="0.25">
      <c r="A87" s="5" t="s">
        <v>36</v>
      </c>
      <c r="B87" s="19">
        <f t="shared" si="30"/>
        <v>2465.3000000000002</v>
      </c>
      <c r="F87" s="2">
        <v>1232.6500000000001</v>
      </c>
      <c r="G87" s="2">
        <v>1232.6500000000001</v>
      </c>
      <c r="S87" s="2"/>
      <c r="T87" s="2"/>
      <c r="U87" s="2">
        <v>3001.53</v>
      </c>
      <c r="V87" s="2"/>
      <c r="W87" s="2"/>
      <c r="Y87" s="2">
        <f t="shared" si="34"/>
        <v>5466.83</v>
      </c>
      <c r="Z87" s="2">
        <v>0</v>
      </c>
      <c r="AA87" s="2">
        <f>SUM(Y87:Z87)</f>
        <v>5466.83</v>
      </c>
    </row>
    <row r="88" spans="1:27" x14ac:dyDescent="0.25">
      <c r="A88" s="5" t="s">
        <v>45</v>
      </c>
      <c r="B88" s="19">
        <f t="shared" si="30"/>
        <v>642.52</v>
      </c>
      <c r="H88" s="2">
        <v>642.52</v>
      </c>
      <c r="S88" s="2"/>
      <c r="T88" s="2"/>
      <c r="U88" s="2"/>
      <c r="V88" s="2"/>
      <c r="W88" s="2"/>
      <c r="Y88" s="2">
        <f t="shared" si="34"/>
        <v>642.52</v>
      </c>
      <c r="Z88" s="2">
        <v>0</v>
      </c>
      <c r="AA88" s="2">
        <f>SUM(Y88:Z88)</f>
        <v>642.52</v>
      </c>
    </row>
    <row r="89" spans="1:27" x14ac:dyDescent="0.25">
      <c r="A89" s="5" t="s">
        <v>65</v>
      </c>
      <c r="B89" s="19">
        <f t="shared" si="30"/>
        <v>325.61</v>
      </c>
      <c r="K89" s="2">
        <v>325.61</v>
      </c>
      <c r="S89" s="2"/>
      <c r="T89" s="2"/>
      <c r="U89" s="2"/>
      <c r="V89" s="2"/>
      <c r="W89" s="2"/>
      <c r="Y89" s="2">
        <f t="shared" si="34"/>
        <v>325.61</v>
      </c>
      <c r="Z89" s="2">
        <v>0</v>
      </c>
      <c r="AA89" s="2">
        <f>SUM(Y89:Z89)</f>
        <v>325.61</v>
      </c>
    </row>
    <row r="90" spans="1:27" x14ac:dyDescent="0.25">
      <c r="A90" s="5" t="s">
        <v>70</v>
      </c>
      <c r="B90" s="19">
        <f t="shared" si="30"/>
        <v>6095.4400000000005</v>
      </c>
      <c r="M90" s="2">
        <v>2657.8</v>
      </c>
      <c r="N90" s="2">
        <v>3437.64</v>
      </c>
      <c r="O90" s="2">
        <v>2443.79</v>
      </c>
      <c r="P90" s="2">
        <v>1962</v>
      </c>
      <c r="Q90" s="2">
        <v>2178.16</v>
      </c>
      <c r="R90" s="2">
        <v>2027.95</v>
      </c>
      <c r="S90" s="2"/>
      <c r="T90" s="2"/>
      <c r="U90" s="2">
        <v>1647.98</v>
      </c>
      <c r="V90" s="2"/>
      <c r="W90" s="2"/>
      <c r="Y90" s="2">
        <f t="shared" si="34"/>
        <v>16355.32</v>
      </c>
      <c r="Z90" s="2">
        <v>0</v>
      </c>
      <c r="AA90" s="2">
        <f>SUM(Y90:Z90)</f>
        <v>16355.32</v>
      </c>
    </row>
    <row r="91" spans="1:27" x14ac:dyDescent="0.25">
      <c r="A91" s="32" t="s">
        <v>98</v>
      </c>
      <c r="B91" s="19">
        <f t="shared" si="30"/>
        <v>0</v>
      </c>
      <c r="S91" s="2"/>
      <c r="T91" s="2">
        <v>2179.52</v>
      </c>
      <c r="U91" s="2"/>
      <c r="V91" s="2"/>
      <c r="W91" s="2"/>
      <c r="Y91" s="2">
        <f t="shared" si="34"/>
        <v>2179.52</v>
      </c>
      <c r="Z91" s="2"/>
      <c r="AA91" s="2">
        <f>SUM(Y91:Z91)</f>
        <v>2179.52</v>
      </c>
    </row>
    <row r="92" spans="1:27" x14ac:dyDescent="0.25">
      <c r="B92" s="19"/>
      <c r="W92" s="2"/>
    </row>
    <row r="93" spans="1:27" x14ac:dyDescent="0.25">
      <c r="A93" s="11" t="s">
        <v>24</v>
      </c>
      <c r="B93" s="27">
        <f t="shared" si="30"/>
        <v>15865.380000000001</v>
      </c>
      <c r="C93" s="12">
        <f t="shared" ref="C93:H93" si="35">SUM(C85:C88)</f>
        <v>0</v>
      </c>
      <c r="D93" s="12">
        <f t="shared" si="35"/>
        <v>0</v>
      </c>
      <c r="E93" s="12">
        <f t="shared" si="35"/>
        <v>3756.55</v>
      </c>
      <c r="F93" s="12">
        <f t="shared" si="35"/>
        <v>3812.61</v>
      </c>
      <c r="G93" s="12">
        <f t="shared" si="35"/>
        <v>1232.6500000000001</v>
      </c>
      <c r="H93" s="12">
        <f t="shared" si="35"/>
        <v>642.52</v>
      </c>
      <c r="I93" s="12">
        <f>SUM(I85:I89)</f>
        <v>0</v>
      </c>
      <c r="J93" s="12">
        <f>SUM(J85:J89)</f>
        <v>0</v>
      </c>
      <c r="K93" s="12">
        <f>SUM(K85:K89)</f>
        <v>325.61</v>
      </c>
      <c r="L93" s="12">
        <f t="shared" ref="L93:N93" si="36">SUM(L85:L91)</f>
        <v>0</v>
      </c>
      <c r="M93" s="12">
        <f t="shared" si="36"/>
        <v>2657.8</v>
      </c>
      <c r="N93" s="12">
        <f t="shared" si="36"/>
        <v>3437.64</v>
      </c>
      <c r="O93" s="12">
        <f>SUM(O85:O92)</f>
        <v>2443.79</v>
      </c>
      <c r="P93" s="12">
        <f t="shared" ref="P93:AA93" si="37">SUM(P85:P92)</f>
        <v>1962</v>
      </c>
      <c r="Q93" s="12">
        <f t="shared" si="37"/>
        <v>2178.16</v>
      </c>
      <c r="R93" s="12">
        <f t="shared" si="37"/>
        <v>2027.95</v>
      </c>
      <c r="S93" s="12">
        <f t="shared" si="37"/>
        <v>0</v>
      </c>
      <c r="T93" s="12">
        <f t="shared" si="37"/>
        <v>2179.52</v>
      </c>
      <c r="U93" s="12">
        <f t="shared" si="37"/>
        <v>4649.51</v>
      </c>
      <c r="V93" s="12">
        <f>SUM(V85:V92)</f>
        <v>0</v>
      </c>
      <c r="W93" s="12">
        <f>SUM(W85:W92)</f>
        <v>0</v>
      </c>
      <c r="X93" s="12">
        <f>SUM(X85:X92)</f>
        <v>0</v>
      </c>
      <c r="Y93" s="12">
        <f t="shared" si="34"/>
        <v>31306.31</v>
      </c>
      <c r="Z93" s="12">
        <f t="shared" si="37"/>
        <v>0</v>
      </c>
      <c r="AA93" s="12">
        <f t="shared" si="37"/>
        <v>31306.31</v>
      </c>
    </row>
    <row r="94" spans="1:27" x14ac:dyDescent="0.25">
      <c r="B94" s="19"/>
      <c r="S94" s="2"/>
      <c r="T94" s="2"/>
      <c r="U94" s="2"/>
      <c r="V94" s="2"/>
      <c r="W94" s="2"/>
      <c r="Z94" s="2"/>
      <c r="AA94" s="2"/>
    </row>
    <row r="95" spans="1:27" ht="13" x14ac:dyDescent="0.3">
      <c r="A95" s="4" t="s">
        <v>41</v>
      </c>
      <c r="B95" s="19"/>
      <c r="S95" s="2"/>
      <c r="T95" s="2"/>
      <c r="U95" s="2"/>
      <c r="V95" s="2"/>
      <c r="W95" s="2"/>
      <c r="Z95" s="2"/>
      <c r="AA95" s="2"/>
    </row>
    <row r="96" spans="1:27" x14ac:dyDescent="0.25">
      <c r="A96" s="5" t="s">
        <v>42</v>
      </c>
      <c r="B96" s="19">
        <f t="shared" si="30"/>
        <v>1600</v>
      </c>
      <c r="C96" s="2">
        <v>0</v>
      </c>
      <c r="D96" s="2">
        <v>0</v>
      </c>
      <c r="E96" s="2">
        <v>0</v>
      </c>
      <c r="F96" s="2">
        <v>0</v>
      </c>
      <c r="G96" s="2">
        <v>1600</v>
      </c>
      <c r="H96" s="2">
        <v>0</v>
      </c>
      <c r="S96" s="2"/>
      <c r="T96" s="2"/>
      <c r="U96" s="2"/>
      <c r="V96" s="2"/>
      <c r="W96" s="2"/>
      <c r="Y96" s="2">
        <f t="shared" ref="Y96:Y102" si="38">SUM(O96:X96)+B96</f>
        <v>1600</v>
      </c>
      <c r="Z96" s="2">
        <v>0</v>
      </c>
      <c r="AA96" s="2">
        <f>SUM(Y96:Z96)</f>
        <v>1600</v>
      </c>
    </row>
    <row r="97" spans="1:27" x14ac:dyDescent="0.25">
      <c r="A97" s="5" t="s">
        <v>49</v>
      </c>
      <c r="B97" s="19">
        <f t="shared" si="30"/>
        <v>1447.56</v>
      </c>
      <c r="H97" s="2">
        <v>1447.56</v>
      </c>
      <c r="S97" s="2"/>
      <c r="T97" s="2"/>
      <c r="U97" s="2"/>
      <c r="V97" s="2"/>
      <c r="W97" s="2"/>
      <c r="Y97" s="2">
        <f t="shared" si="38"/>
        <v>1447.56</v>
      </c>
      <c r="Z97" s="2">
        <v>0</v>
      </c>
      <c r="AA97" s="2">
        <f>SUM(Y97:Z97)</f>
        <v>1447.56</v>
      </c>
    </row>
    <row r="98" spans="1:27" x14ac:dyDescent="0.25">
      <c r="A98" s="5" t="s">
        <v>55</v>
      </c>
      <c r="B98" s="19">
        <f t="shared" si="30"/>
        <v>1353.47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1353.47</v>
      </c>
      <c r="S98" s="2"/>
      <c r="T98" s="2"/>
      <c r="U98" s="2"/>
      <c r="V98" s="2"/>
      <c r="W98" s="2"/>
      <c r="Y98" s="2">
        <f t="shared" si="38"/>
        <v>1353.47</v>
      </c>
      <c r="Z98" s="2">
        <v>0</v>
      </c>
      <c r="AA98" s="2">
        <f>SUM(Y98:Z98)</f>
        <v>1353.47</v>
      </c>
    </row>
    <row r="99" spans="1:27" x14ac:dyDescent="0.25">
      <c r="A99" s="5" t="s">
        <v>60</v>
      </c>
      <c r="B99" s="19">
        <f t="shared" si="30"/>
        <v>2500</v>
      </c>
      <c r="J99" s="2">
        <v>2500</v>
      </c>
      <c r="S99" s="2"/>
      <c r="T99" s="2"/>
      <c r="U99" s="2"/>
      <c r="V99" s="2"/>
      <c r="W99" s="2"/>
      <c r="Y99" s="2">
        <f t="shared" si="38"/>
        <v>2500</v>
      </c>
      <c r="Z99" s="2">
        <v>0</v>
      </c>
      <c r="AA99" s="2">
        <f>SUM(Y99:Z99)</f>
        <v>2500</v>
      </c>
    </row>
    <row r="100" spans="1:27" x14ac:dyDescent="0.25">
      <c r="A100" s="5" t="s">
        <v>66</v>
      </c>
      <c r="B100" s="19">
        <f t="shared" si="30"/>
        <v>1500</v>
      </c>
      <c r="K100" s="2">
        <v>1500</v>
      </c>
      <c r="S100" s="2"/>
      <c r="T100" s="2"/>
      <c r="U100" s="2"/>
      <c r="V100" s="2"/>
      <c r="W100" s="2"/>
      <c r="Y100" s="2">
        <f t="shared" si="38"/>
        <v>1500</v>
      </c>
      <c r="Z100" s="2">
        <v>0</v>
      </c>
      <c r="AA100" s="2">
        <f>SUM(Y100:Z100)</f>
        <v>1500</v>
      </c>
    </row>
    <row r="101" spans="1:27" x14ac:dyDescent="0.25">
      <c r="A101" s="5"/>
      <c r="B101" s="19"/>
      <c r="S101" s="2"/>
      <c r="T101" s="2"/>
      <c r="U101" s="2"/>
      <c r="V101" s="2"/>
      <c r="W101" s="2"/>
      <c r="Z101" s="2"/>
      <c r="AA101" s="2"/>
    </row>
    <row r="102" spans="1:27" x14ac:dyDescent="0.25">
      <c r="A102" s="13" t="s">
        <v>24</v>
      </c>
      <c r="B102" s="27">
        <f t="shared" si="30"/>
        <v>8401.0299999999988</v>
      </c>
      <c r="C102" s="12">
        <f t="shared" ref="C102:H102" si="39">SUM(C96:C97)</f>
        <v>0</v>
      </c>
      <c r="D102" s="12">
        <f t="shared" si="39"/>
        <v>0</v>
      </c>
      <c r="E102" s="12">
        <f t="shared" si="39"/>
        <v>0</v>
      </c>
      <c r="F102" s="12">
        <f t="shared" si="39"/>
        <v>0</v>
      </c>
      <c r="G102" s="12">
        <f t="shared" si="39"/>
        <v>1600</v>
      </c>
      <c r="H102" s="12">
        <f t="shared" si="39"/>
        <v>1447.56</v>
      </c>
      <c r="I102" s="12">
        <f>SUM(I96:I98)</f>
        <v>1353.47</v>
      </c>
      <c r="J102" s="12">
        <f>SUM(J96:J99)</f>
        <v>2500</v>
      </c>
      <c r="K102" s="12">
        <f t="shared" ref="K102:N102" si="40">SUM(K96:K100)</f>
        <v>1500</v>
      </c>
      <c r="L102" s="12">
        <f t="shared" si="40"/>
        <v>0</v>
      </c>
      <c r="M102" s="12">
        <f t="shared" si="40"/>
        <v>0</v>
      </c>
      <c r="N102" s="12">
        <f t="shared" si="40"/>
        <v>0</v>
      </c>
      <c r="O102" s="12">
        <f>SUM(O96:O101)</f>
        <v>0</v>
      </c>
      <c r="P102" s="12">
        <f t="shared" ref="P102:AA102" si="41">SUM(P96:P101)</f>
        <v>0</v>
      </c>
      <c r="Q102" s="12">
        <f t="shared" si="41"/>
        <v>0</v>
      </c>
      <c r="R102" s="12">
        <f t="shared" si="41"/>
        <v>0</v>
      </c>
      <c r="S102" s="12">
        <f t="shared" si="41"/>
        <v>0</v>
      </c>
      <c r="T102" s="12">
        <f t="shared" si="41"/>
        <v>0</v>
      </c>
      <c r="U102" s="12">
        <f t="shared" si="41"/>
        <v>0</v>
      </c>
      <c r="V102" s="12">
        <f>SUM(V96:V101)</f>
        <v>0</v>
      </c>
      <c r="W102" s="12">
        <f>SUM(W96:W101)</f>
        <v>0</v>
      </c>
      <c r="X102" s="12">
        <f>SUM(X96:X101)</f>
        <v>0</v>
      </c>
      <c r="Y102" s="12">
        <f t="shared" si="38"/>
        <v>8401.0299999999988</v>
      </c>
      <c r="Z102" s="12">
        <f t="shared" si="41"/>
        <v>0</v>
      </c>
      <c r="AA102" s="12">
        <f t="shared" si="41"/>
        <v>8401.0299999999988</v>
      </c>
    </row>
    <row r="103" spans="1:27" ht="13" x14ac:dyDescent="0.3">
      <c r="A103" s="4"/>
      <c r="B103" s="19"/>
      <c r="S103" s="2"/>
      <c r="T103" s="2"/>
      <c r="U103" s="2"/>
      <c r="V103" s="2"/>
      <c r="W103" s="2"/>
      <c r="Z103" s="2"/>
      <c r="AA103" s="2"/>
    </row>
    <row r="104" spans="1:27" x14ac:dyDescent="0.25">
      <c r="B104" s="19"/>
      <c r="S104" s="2"/>
      <c r="T104" s="2"/>
      <c r="U104" s="2"/>
      <c r="V104" s="2"/>
      <c r="W104" s="2"/>
      <c r="Z104" s="2"/>
      <c r="AA104" s="2"/>
    </row>
    <row r="105" spans="1:27" ht="13" x14ac:dyDescent="0.3">
      <c r="A105" s="4" t="s">
        <v>21</v>
      </c>
      <c r="B105" s="19"/>
      <c r="S105" s="2"/>
      <c r="T105" s="2"/>
      <c r="U105" s="2"/>
      <c r="V105" s="2"/>
      <c r="W105" s="2"/>
      <c r="Z105" s="2"/>
      <c r="AA105" s="2"/>
    </row>
    <row r="106" spans="1:27" x14ac:dyDescent="0.25">
      <c r="A106" t="s">
        <v>22</v>
      </c>
      <c r="B106" s="19">
        <f t="shared" si="30"/>
        <v>2130</v>
      </c>
      <c r="C106" s="2">
        <v>0</v>
      </c>
      <c r="D106" s="2">
        <v>0</v>
      </c>
      <c r="E106" s="2">
        <v>2130</v>
      </c>
      <c r="F106" s="2">
        <v>0</v>
      </c>
      <c r="G106" s="2">
        <v>0</v>
      </c>
      <c r="S106" s="2"/>
      <c r="T106" s="2"/>
      <c r="U106" s="2"/>
      <c r="V106" s="2"/>
      <c r="W106" s="2"/>
      <c r="Y106" s="2">
        <f t="shared" ref="Y106:Y110" si="42">SUM(O106:X106)+B106</f>
        <v>2130</v>
      </c>
      <c r="Z106" s="2">
        <v>0</v>
      </c>
      <c r="AA106" s="2">
        <f>SUM(Y106:Z106)</f>
        <v>2130</v>
      </c>
    </row>
    <row r="107" spans="1:27" x14ac:dyDescent="0.25">
      <c r="A107" t="s">
        <v>46</v>
      </c>
      <c r="B107" s="19">
        <f t="shared" si="30"/>
        <v>2000</v>
      </c>
      <c r="H107" s="2">
        <v>2000</v>
      </c>
      <c r="S107" s="2"/>
      <c r="T107" s="2"/>
      <c r="U107" s="2"/>
      <c r="V107" s="2"/>
      <c r="W107" s="2"/>
      <c r="Y107" s="2">
        <f t="shared" si="42"/>
        <v>2000</v>
      </c>
      <c r="Z107" s="2"/>
      <c r="AA107" s="2">
        <f>SUM(Y107:Z107)</f>
        <v>2000</v>
      </c>
    </row>
    <row r="108" spans="1:27" x14ac:dyDescent="0.25">
      <c r="A108" s="17" t="s">
        <v>83</v>
      </c>
      <c r="B108" s="19">
        <f t="shared" si="30"/>
        <v>0</v>
      </c>
      <c r="P108" s="2">
        <v>6000</v>
      </c>
      <c r="S108" s="2"/>
      <c r="T108" s="2"/>
      <c r="U108" s="2"/>
      <c r="V108" s="2"/>
      <c r="W108" s="2"/>
      <c r="Y108" s="2">
        <f t="shared" si="42"/>
        <v>6000</v>
      </c>
      <c r="Z108" s="2"/>
      <c r="AA108" s="2">
        <f t="shared" ref="AA108" si="43">SUM(Y108:Z108)</f>
        <v>6000</v>
      </c>
    </row>
    <row r="109" spans="1:27" x14ac:dyDescent="0.25">
      <c r="A109" s="17"/>
      <c r="B109" s="19"/>
      <c r="S109" s="2"/>
      <c r="T109" s="2"/>
      <c r="U109" s="2"/>
      <c r="V109" s="2"/>
      <c r="W109" s="2"/>
      <c r="Z109" s="2"/>
      <c r="AA109" s="2"/>
    </row>
    <row r="110" spans="1:27" x14ac:dyDescent="0.25">
      <c r="A110" s="11" t="s">
        <v>24</v>
      </c>
      <c r="B110" s="27">
        <f t="shared" si="30"/>
        <v>4130</v>
      </c>
      <c r="C110" s="12">
        <f>SUM(C106:C107)</f>
        <v>0</v>
      </c>
      <c r="D110" s="12">
        <f t="shared" ref="D110:J110" si="44">SUM(D106:D107)</f>
        <v>0</v>
      </c>
      <c r="E110" s="12">
        <f t="shared" si="44"/>
        <v>2130</v>
      </c>
      <c r="F110" s="12">
        <f t="shared" si="44"/>
        <v>0</v>
      </c>
      <c r="G110" s="12">
        <f t="shared" si="44"/>
        <v>0</v>
      </c>
      <c r="H110" s="12">
        <f t="shared" si="44"/>
        <v>2000</v>
      </c>
      <c r="I110" s="12">
        <f t="shared" si="44"/>
        <v>0</v>
      </c>
      <c r="J110" s="12">
        <f t="shared" si="44"/>
        <v>0</v>
      </c>
      <c r="K110" s="12">
        <f>SUM(K106:K107)</f>
        <v>0</v>
      </c>
      <c r="L110" s="12">
        <f>SUM(L106:L107)</f>
        <v>0</v>
      </c>
      <c r="M110" s="12">
        <f>SUM(M106:M107)</f>
        <v>0</v>
      </c>
      <c r="N110" s="12">
        <f>SUM(N106:N107)</f>
        <v>0</v>
      </c>
      <c r="O110" s="12">
        <f>SUM(O106:O109)</f>
        <v>0</v>
      </c>
      <c r="P110" s="12">
        <f t="shared" ref="P110:AA110" si="45">SUM(P106:P109)</f>
        <v>6000</v>
      </c>
      <c r="Q110" s="12">
        <f t="shared" si="45"/>
        <v>0</v>
      </c>
      <c r="R110" s="12">
        <f t="shared" si="45"/>
        <v>0</v>
      </c>
      <c r="S110" s="12">
        <f t="shared" si="45"/>
        <v>0</v>
      </c>
      <c r="T110" s="12">
        <f t="shared" si="45"/>
        <v>0</v>
      </c>
      <c r="U110" s="12">
        <f t="shared" si="45"/>
        <v>0</v>
      </c>
      <c r="V110" s="12">
        <f>SUM(V106:V109)</f>
        <v>0</v>
      </c>
      <c r="W110" s="12">
        <f>SUM(W106:W109)</f>
        <v>0</v>
      </c>
      <c r="X110" s="12">
        <f>SUM(X106:X109)</f>
        <v>0</v>
      </c>
      <c r="Y110" s="12">
        <f t="shared" si="42"/>
        <v>10130</v>
      </c>
      <c r="Z110" s="12">
        <f t="shared" si="45"/>
        <v>0</v>
      </c>
      <c r="AA110" s="12">
        <f t="shared" si="45"/>
        <v>10130</v>
      </c>
    </row>
    <row r="111" spans="1:27" x14ac:dyDescent="0.25">
      <c r="B111" s="19"/>
      <c r="S111" s="2"/>
      <c r="T111" s="2"/>
      <c r="U111" s="2"/>
      <c r="V111" s="2"/>
      <c r="W111" s="2"/>
      <c r="Z111" s="2"/>
      <c r="AA111" s="2"/>
    </row>
    <row r="112" spans="1:27" ht="13" x14ac:dyDescent="0.3">
      <c r="A112" s="4" t="s">
        <v>26</v>
      </c>
      <c r="B112" s="19"/>
      <c r="S112" s="2"/>
      <c r="T112" s="2"/>
      <c r="U112" s="2"/>
      <c r="V112" s="2"/>
      <c r="W112" s="2"/>
      <c r="Z112" s="2"/>
      <c r="AA112" s="2"/>
    </row>
    <row r="113" spans="1:27" x14ac:dyDescent="0.25">
      <c r="A113" t="s">
        <v>27</v>
      </c>
      <c r="B113" s="39">
        <f>SUM(C113:N113)</f>
        <v>3555.0600000000004</v>
      </c>
      <c r="C113" s="36">
        <v>0</v>
      </c>
      <c r="D113" s="36">
        <v>0</v>
      </c>
      <c r="E113" s="36">
        <v>0</v>
      </c>
      <c r="F113" s="36">
        <v>578.03</v>
      </c>
      <c r="G113" s="36">
        <v>2977.03</v>
      </c>
      <c r="H113" s="36">
        <v>0</v>
      </c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40"/>
      <c r="Y113" s="2">
        <f t="shared" ref="Y113:Y114" si="46">SUM(O113:X113)+B113</f>
        <v>3555.0600000000004</v>
      </c>
      <c r="Z113" s="36">
        <v>0</v>
      </c>
      <c r="AA113" s="36">
        <f>SUM(Y113:Z113)</f>
        <v>3555.0600000000004</v>
      </c>
    </row>
    <row r="114" spans="1:27" x14ac:dyDescent="0.25">
      <c r="A114" s="33" t="s">
        <v>110</v>
      </c>
      <c r="X114" s="2">
        <v>1000</v>
      </c>
      <c r="Y114" s="2">
        <f t="shared" si="46"/>
        <v>1000</v>
      </c>
      <c r="AA114" s="36">
        <f>SUM(Y114:Z114)</f>
        <v>1000</v>
      </c>
    </row>
    <row r="115" spans="1:27" x14ac:dyDescent="0.25">
      <c r="A115" s="33"/>
      <c r="B115" s="27">
        <f>SUM(B113:B114)</f>
        <v>3555.0600000000004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27">
        <f t="shared" ref="O115:Y115" si="47">SUM(O113:O114)</f>
        <v>0</v>
      </c>
      <c r="P115" s="27">
        <f t="shared" si="47"/>
        <v>0</v>
      </c>
      <c r="Q115" s="27">
        <f t="shared" si="47"/>
        <v>0</v>
      </c>
      <c r="R115" s="27">
        <f t="shared" si="47"/>
        <v>0</v>
      </c>
      <c r="S115" s="27">
        <f t="shared" si="47"/>
        <v>0</v>
      </c>
      <c r="T115" s="27">
        <f t="shared" si="47"/>
        <v>0</v>
      </c>
      <c r="U115" s="27">
        <f t="shared" si="47"/>
        <v>0</v>
      </c>
      <c r="V115" s="27">
        <f t="shared" si="47"/>
        <v>0</v>
      </c>
      <c r="W115" s="27">
        <f t="shared" si="47"/>
        <v>0</v>
      </c>
      <c r="X115" s="27">
        <f t="shared" si="47"/>
        <v>1000</v>
      </c>
      <c r="Y115" s="27">
        <f t="shared" si="47"/>
        <v>4555.0600000000004</v>
      </c>
      <c r="Z115" s="27">
        <f t="shared" ref="Z115" si="48">SUM(Z113:Z114)</f>
        <v>0</v>
      </c>
      <c r="AA115" s="27">
        <f t="shared" ref="AA115" si="49">SUM(AA113:AA114)</f>
        <v>4555.0600000000004</v>
      </c>
    </row>
    <row r="116" spans="1:27" x14ac:dyDescent="0.25">
      <c r="B116" s="19"/>
      <c r="S116" s="2"/>
      <c r="T116" s="2"/>
      <c r="U116" s="2"/>
      <c r="V116" s="2"/>
      <c r="W116" s="2"/>
      <c r="Z116" s="2"/>
      <c r="AA116" s="2"/>
    </row>
    <row r="117" spans="1:27" x14ac:dyDescent="0.25">
      <c r="B117" s="19"/>
      <c r="S117" s="2"/>
      <c r="T117" s="2"/>
      <c r="U117" s="2"/>
      <c r="V117" s="2"/>
      <c r="W117" s="2"/>
      <c r="Z117" s="2"/>
      <c r="AA117" s="2"/>
    </row>
    <row r="118" spans="1:27" x14ac:dyDescent="0.25">
      <c r="B118" s="19"/>
      <c r="S118" s="2"/>
      <c r="T118" s="2"/>
      <c r="U118" s="2"/>
      <c r="V118" s="2"/>
      <c r="W118" s="2"/>
      <c r="Z118" s="2"/>
      <c r="AA118" s="2"/>
    </row>
    <row r="119" spans="1:27" ht="13" x14ac:dyDescent="0.3">
      <c r="A119" s="4" t="s">
        <v>38</v>
      </c>
      <c r="B119" s="19"/>
      <c r="S119" s="2"/>
      <c r="T119" s="2"/>
      <c r="U119" s="2"/>
      <c r="V119" s="2"/>
      <c r="W119" s="2"/>
      <c r="Z119" s="2"/>
      <c r="AA119" s="2"/>
    </row>
    <row r="120" spans="1:27" x14ac:dyDescent="0.25">
      <c r="A120" t="s">
        <v>39</v>
      </c>
      <c r="B120" s="19">
        <f t="shared" si="30"/>
        <v>412.97</v>
      </c>
      <c r="C120" s="2">
        <v>0</v>
      </c>
      <c r="D120" s="2">
        <v>0</v>
      </c>
      <c r="E120" s="2">
        <v>0</v>
      </c>
      <c r="F120" s="2">
        <v>412.97</v>
      </c>
      <c r="G120" s="2">
        <v>0</v>
      </c>
      <c r="H120" s="2">
        <v>0</v>
      </c>
      <c r="S120" s="2"/>
      <c r="T120" s="2"/>
      <c r="U120" s="2"/>
      <c r="V120" s="2"/>
      <c r="W120" s="2"/>
      <c r="Y120" s="2">
        <f t="shared" ref="Y120:Y128" si="50">SUM(O120:X120)+B120</f>
        <v>412.97</v>
      </c>
      <c r="Z120" s="2">
        <v>0</v>
      </c>
      <c r="AA120" s="2">
        <f t="shared" ref="AA120:AA127" si="51">SUM(Y120:Z120)</f>
        <v>412.97</v>
      </c>
    </row>
    <row r="121" spans="1:27" x14ac:dyDescent="0.25">
      <c r="A121" s="17" t="s">
        <v>51</v>
      </c>
      <c r="B121" s="19">
        <f t="shared" si="30"/>
        <v>1809.78</v>
      </c>
      <c r="I121" s="2">
        <v>1809.78</v>
      </c>
      <c r="S121" s="2"/>
      <c r="T121" s="2"/>
      <c r="U121" s="2"/>
      <c r="V121" s="2"/>
      <c r="W121" s="2"/>
      <c r="Y121" s="2">
        <f t="shared" si="50"/>
        <v>1809.78</v>
      </c>
      <c r="Z121" s="2"/>
      <c r="AA121" s="2">
        <f t="shared" si="51"/>
        <v>1809.78</v>
      </c>
    </row>
    <row r="122" spans="1:27" x14ac:dyDescent="0.25">
      <c r="A122" s="17" t="s">
        <v>61</v>
      </c>
      <c r="B122" s="19">
        <f t="shared" si="30"/>
        <v>500</v>
      </c>
      <c r="J122" s="2">
        <v>500</v>
      </c>
      <c r="S122" s="2"/>
      <c r="T122" s="2"/>
      <c r="U122" s="2"/>
      <c r="V122" s="2"/>
      <c r="W122" s="2"/>
      <c r="Y122" s="2">
        <f t="shared" si="50"/>
        <v>500</v>
      </c>
      <c r="Z122" s="2"/>
      <c r="AA122" s="2">
        <f t="shared" si="51"/>
        <v>500</v>
      </c>
    </row>
    <row r="123" spans="1:27" x14ac:dyDescent="0.25">
      <c r="A123" s="17" t="s">
        <v>71</v>
      </c>
      <c r="B123" s="19">
        <f t="shared" si="30"/>
        <v>5989.2199999999993</v>
      </c>
      <c r="M123" s="2">
        <v>2489.2199999999998</v>
      </c>
      <c r="N123" s="2">
        <v>3500</v>
      </c>
      <c r="S123" s="2"/>
      <c r="T123" s="2"/>
      <c r="U123" s="2"/>
      <c r="V123" s="2"/>
      <c r="W123" s="2"/>
      <c r="Y123" s="2">
        <f t="shared" si="50"/>
        <v>5989.2199999999993</v>
      </c>
      <c r="Z123" s="2"/>
      <c r="AA123" s="2">
        <f t="shared" si="51"/>
        <v>5989.2199999999993</v>
      </c>
    </row>
    <row r="124" spans="1:27" x14ac:dyDescent="0.25">
      <c r="A124" s="17" t="s">
        <v>74</v>
      </c>
      <c r="B124" s="19">
        <f t="shared" si="30"/>
        <v>1464.36</v>
      </c>
      <c r="N124" s="2">
        <v>1464.36</v>
      </c>
      <c r="S124" s="2"/>
      <c r="T124" s="2"/>
      <c r="U124" s="2"/>
      <c r="V124" s="2"/>
      <c r="W124" s="2"/>
      <c r="Y124" s="2">
        <f t="shared" si="50"/>
        <v>1464.36</v>
      </c>
      <c r="Z124" s="2">
        <v>0</v>
      </c>
      <c r="AA124" s="2">
        <f t="shared" si="51"/>
        <v>1464.36</v>
      </c>
    </row>
    <row r="125" spans="1:27" x14ac:dyDescent="0.25">
      <c r="A125" s="17" t="s">
        <v>75</v>
      </c>
      <c r="B125" s="19">
        <f t="shared" si="30"/>
        <v>0</v>
      </c>
      <c r="O125" s="2">
        <v>872</v>
      </c>
      <c r="S125" s="2"/>
      <c r="T125" s="2"/>
      <c r="U125" s="2"/>
      <c r="V125" s="2"/>
      <c r="W125" s="2"/>
      <c r="Y125" s="2">
        <f t="shared" si="50"/>
        <v>872</v>
      </c>
      <c r="Z125" s="2"/>
      <c r="AA125" s="2">
        <f t="shared" si="51"/>
        <v>872</v>
      </c>
    </row>
    <row r="126" spans="1:27" x14ac:dyDescent="0.25">
      <c r="A126" s="33" t="s">
        <v>104</v>
      </c>
      <c r="B126" s="19"/>
      <c r="S126" s="2"/>
      <c r="T126" s="2"/>
      <c r="U126" s="2">
        <v>974.29</v>
      </c>
      <c r="V126" s="2"/>
      <c r="W126" s="2"/>
      <c r="Y126" s="2">
        <f t="shared" si="50"/>
        <v>974.29</v>
      </c>
      <c r="Z126" s="2"/>
      <c r="AA126" s="2">
        <f t="shared" si="51"/>
        <v>974.29</v>
      </c>
    </row>
    <row r="127" spans="1:27" x14ac:dyDescent="0.25">
      <c r="A127" s="17"/>
      <c r="B127" s="19"/>
      <c r="S127" s="2"/>
      <c r="T127" s="2"/>
      <c r="U127" s="2"/>
      <c r="V127" s="2"/>
      <c r="W127" s="2"/>
      <c r="Z127" s="2"/>
      <c r="AA127" s="2"/>
    </row>
    <row r="128" spans="1:27" x14ac:dyDescent="0.25">
      <c r="A128" s="13" t="s">
        <v>24</v>
      </c>
      <c r="B128" s="27">
        <f t="shared" si="30"/>
        <v>10176.329999999998</v>
      </c>
      <c r="C128" s="12">
        <f>SUM(C120:C121)</f>
        <v>0</v>
      </c>
      <c r="D128" s="12">
        <f t="shared" ref="D128:I128" si="52">SUM(D120:D121)</f>
        <v>0</v>
      </c>
      <c r="E128" s="12">
        <f t="shared" si="52"/>
        <v>0</v>
      </c>
      <c r="F128" s="12">
        <f t="shared" si="52"/>
        <v>412.97</v>
      </c>
      <c r="G128" s="12">
        <f t="shared" si="52"/>
        <v>0</v>
      </c>
      <c r="H128" s="12">
        <f t="shared" si="52"/>
        <v>0</v>
      </c>
      <c r="I128" s="12">
        <f t="shared" si="52"/>
        <v>1809.78</v>
      </c>
      <c r="J128" s="12">
        <f>SUM(J120:J122)</f>
        <v>500</v>
      </c>
      <c r="K128" s="12">
        <f>SUM(K120:K122)</f>
        <v>0</v>
      </c>
      <c r="L128" s="12">
        <f>SUM(L120:L122)</f>
        <v>0</v>
      </c>
      <c r="M128" s="12">
        <f>SUM(M120:M123)</f>
        <v>2489.2199999999998</v>
      </c>
      <c r="N128" s="12">
        <f>SUM(N120:N124)</f>
        <v>4964.3599999999997</v>
      </c>
      <c r="O128" s="12">
        <f>SUM(O120:O127)</f>
        <v>872</v>
      </c>
      <c r="P128" s="12">
        <f t="shared" ref="P128:AA128" si="53">SUM(P120:P127)</f>
        <v>0</v>
      </c>
      <c r="Q128" s="12">
        <f t="shared" si="53"/>
        <v>0</v>
      </c>
      <c r="R128" s="12">
        <f t="shared" si="53"/>
        <v>0</v>
      </c>
      <c r="S128" s="12">
        <f t="shared" si="53"/>
        <v>0</v>
      </c>
      <c r="T128" s="12">
        <f t="shared" si="53"/>
        <v>0</v>
      </c>
      <c r="U128" s="12">
        <f t="shared" si="53"/>
        <v>974.29</v>
      </c>
      <c r="V128" s="12">
        <f>SUM(V120:V127)</f>
        <v>0</v>
      </c>
      <c r="W128" s="12">
        <f>SUM(W120:W127)</f>
        <v>0</v>
      </c>
      <c r="X128" s="12">
        <f>SUM(X120:X127)</f>
        <v>0</v>
      </c>
      <c r="Y128" s="12">
        <f t="shared" si="50"/>
        <v>12022.619999999999</v>
      </c>
      <c r="Z128" s="12">
        <f t="shared" si="53"/>
        <v>0</v>
      </c>
      <c r="AA128" s="12">
        <f t="shared" si="53"/>
        <v>12022.619999999999</v>
      </c>
    </row>
    <row r="129" spans="1:27" x14ac:dyDescent="0.25">
      <c r="A129" s="13"/>
      <c r="B129" s="19"/>
      <c r="S129" s="2"/>
      <c r="T129" s="2"/>
      <c r="U129" s="2"/>
      <c r="V129" s="2"/>
      <c r="W129" s="2"/>
      <c r="Z129" s="2"/>
      <c r="AA129" s="2"/>
    </row>
    <row r="130" spans="1:27" ht="13" x14ac:dyDescent="0.3">
      <c r="A130" s="4" t="s">
        <v>77</v>
      </c>
      <c r="B130" s="19">
        <f t="shared" si="30"/>
        <v>0</v>
      </c>
      <c r="S130" s="2"/>
      <c r="T130" s="2"/>
      <c r="U130" s="2"/>
      <c r="V130" s="2"/>
      <c r="W130" s="2"/>
    </row>
    <row r="131" spans="1:27" x14ac:dyDescent="0.25">
      <c r="A131" s="5" t="s">
        <v>78</v>
      </c>
      <c r="B131" s="19">
        <f t="shared" si="30"/>
        <v>0</v>
      </c>
      <c r="O131" s="2">
        <v>597.57000000000005</v>
      </c>
      <c r="S131" s="2"/>
      <c r="T131" s="2"/>
      <c r="U131" s="2"/>
      <c r="V131" s="2"/>
      <c r="W131" s="2"/>
      <c r="Y131" s="2">
        <f t="shared" ref="Y131:Y138" si="54">SUM(O131:X131)+B131</f>
        <v>597.57000000000005</v>
      </c>
      <c r="Z131" s="2"/>
      <c r="AA131" s="19">
        <f t="shared" ref="AA131:AA133" si="55">SUM(Y131:Z131)</f>
        <v>597.57000000000005</v>
      </c>
    </row>
    <row r="132" spans="1:27" x14ac:dyDescent="0.25">
      <c r="A132" s="5" t="s">
        <v>81</v>
      </c>
      <c r="B132" s="19">
        <f t="shared" si="30"/>
        <v>0</v>
      </c>
      <c r="P132" s="2">
        <v>250</v>
      </c>
      <c r="S132" s="2"/>
      <c r="T132" s="2"/>
      <c r="U132" s="2"/>
      <c r="V132" s="2"/>
      <c r="W132" s="2"/>
      <c r="Y132" s="2">
        <f t="shared" si="54"/>
        <v>250</v>
      </c>
      <c r="Z132" s="2"/>
      <c r="AA132" s="19">
        <f t="shared" si="55"/>
        <v>250</v>
      </c>
    </row>
    <row r="133" spans="1:27" x14ac:dyDescent="0.25">
      <c r="A133" s="5" t="s">
        <v>82</v>
      </c>
      <c r="B133" s="19">
        <f t="shared" si="30"/>
        <v>0</v>
      </c>
      <c r="P133" s="2">
        <v>400</v>
      </c>
      <c r="S133" s="2"/>
      <c r="T133" s="2"/>
      <c r="U133" s="2"/>
      <c r="V133" s="2"/>
      <c r="W133" s="2"/>
      <c r="Y133" s="2">
        <f t="shared" si="54"/>
        <v>400</v>
      </c>
      <c r="Z133" s="2"/>
      <c r="AA133" s="19">
        <f t="shared" si="55"/>
        <v>400</v>
      </c>
    </row>
    <row r="134" spans="1:27" x14ac:dyDescent="0.25">
      <c r="A134" s="5" t="s">
        <v>87</v>
      </c>
      <c r="B134" s="19">
        <f t="shared" si="30"/>
        <v>0</v>
      </c>
      <c r="P134" s="2">
        <v>250</v>
      </c>
      <c r="S134" s="2"/>
      <c r="T134" s="2"/>
      <c r="U134" s="2"/>
      <c r="V134" s="2"/>
      <c r="W134" s="2"/>
      <c r="Y134" s="2">
        <f t="shared" si="54"/>
        <v>250</v>
      </c>
      <c r="Z134" s="2"/>
      <c r="AA134" s="19">
        <f t="shared" ref="AA134" si="56">SUM(Y134:Z134)</f>
        <v>250</v>
      </c>
    </row>
    <row r="135" spans="1:27" x14ac:dyDescent="0.25">
      <c r="A135" s="5" t="s">
        <v>90</v>
      </c>
      <c r="B135" s="19">
        <f t="shared" si="30"/>
        <v>0</v>
      </c>
      <c r="Q135" s="2">
        <v>320.5</v>
      </c>
      <c r="R135" s="2">
        <v>501.75</v>
      </c>
      <c r="S135" s="2"/>
      <c r="T135" s="2"/>
      <c r="U135" s="2"/>
      <c r="V135" s="2"/>
      <c r="W135" s="2">
        <v>1998.93</v>
      </c>
      <c r="Y135" s="2">
        <f t="shared" si="54"/>
        <v>2821.1800000000003</v>
      </c>
      <c r="Z135" s="2"/>
      <c r="AA135" s="19">
        <f t="shared" ref="AA135:AA136" si="57">SUM(Y135:Z135)</f>
        <v>2821.1800000000003</v>
      </c>
    </row>
    <row r="136" spans="1:27" x14ac:dyDescent="0.25">
      <c r="A136" s="32" t="s">
        <v>115</v>
      </c>
      <c r="B136" s="19"/>
      <c r="S136" s="2"/>
      <c r="T136" s="2"/>
      <c r="U136" s="2"/>
      <c r="V136" s="2"/>
      <c r="W136" s="2"/>
      <c r="X136" s="37">
        <v>500</v>
      </c>
      <c r="Y136" s="2">
        <f t="shared" si="54"/>
        <v>500</v>
      </c>
      <c r="Z136" s="2"/>
      <c r="AA136" s="19">
        <f t="shared" si="57"/>
        <v>500</v>
      </c>
    </row>
    <row r="137" spans="1:27" x14ac:dyDescent="0.25">
      <c r="A137" s="5"/>
      <c r="B137" s="19"/>
      <c r="S137" s="2"/>
      <c r="T137" s="2"/>
      <c r="U137" s="2"/>
      <c r="V137" s="2"/>
      <c r="W137" s="2"/>
      <c r="Z137" s="2"/>
      <c r="AA137" s="19"/>
    </row>
    <row r="138" spans="1:27" x14ac:dyDescent="0.25">
      <c r="A138" s="13" t="s">
        <v>24</v>
      </c>
      <c r="B138" s="27">
        <f t="shared" si="30"/>
        <v>0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>
        <f>SUM(O131:O137)</f>
        <v>597.57000000000005</v>
      </c>
      <c r="P138" s="12">
        <f t="shared" ref="P138:AA138" si="58">SUM(P131:P137)</f>
        <v>900</v>
      </c>
      <c r="Q138" s="12">
        <f t="shared" si="58"/>
        <v>320.5</v>
      </c>
      <c r="R138" s="12">
        <f t="shared" si="58"/>
        <v>501.75</v>
      </c>
      <c r="S138" s="12">
        <f t="shared" si="58"/>
        <v>0</v>
      </c>
      <c r="T138" s="12">
        <f t="shared" si="58"/>
        <v>0</v>
      </c>
      <c r="U138" s="12">
        <f t="shared" si="58"/>
        <v>0</v>
      </c>
      <c r="V138" s="12">
        <f>SUM(V131:V137)</f>
        <v>0</v>
      </c>
      <c r="W138" s="12">
        <f>SUM(W131:W137)</f>
        <v>1998.93</v>
      </c>
      <c r="X138" s="12">
        <f>SUM(X131:X137)</f>
        <v>500</v>
      </c>
      <c r="Y138" s="12">
        <f t="shared" si="54"/>
        <v>4818.75</v>
      </c>
      <c r="Z138" s="12">
        <f t="shared" si="58"/>
        <v>0</v>
      </c>
      <c r="AA138" s="12">
        <f t="shared" si="58"/>
        <v>4818.75</v>
      </c>
    </row>
    <row r="139" spans="1:27" x14ac:dyDescent="0.25">
      <c r="A139" s="13"/>
      <c r="B139" s="19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2"/>
      <c r="U139" s="2"/>
      <c r="V139" s="2"/>
      <c r="W139" s="2"/>
      <c r="Y139" s="36"/>
      <c r="Z139" s="36"/>
      <c r="AA139" s="36"/>
    </row>
    <row r="140" spans="1:27" ht="13" x14ac:dyDescent="0.3">
      <c r="A140" s="3" t="s">
        <v>97</v>
      </c>
      <c r="B140" s="19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2"/>
      <c r="Y140" s="36"/>
      <c r="Z140" s="36"/>
      <c r="AA140" s="36"/>
    </row>
    <row r="141" spans="1:27" x14ac:dyDescent="0.25">
      <c r="A141" s="32" t="s">
        <v>91</v>
      </c>
      <c r="B141" s="19">
        <f t="shared" si="30"/>
        <v>0</v>
      </c>
      <c r="S141" s="2">
        <v>6500</v>
      </c>
      <c r="T141" s="2"/>
      <c r="U141" s="2"/>
      <c r="V141" s="2"/>
      <c r="W141" s="2"/>
      <c r="Y141" s="2">
        <f>SUM(O141:V141)+B141</f>
        <v>6500</v>
      </c>
      <c r="Z141" s="2"/>
      <c r="AA141" s="19">
        <f>SUM(Y141:Z141)</f>
        <v>6500</v>
      </c>
    </row>
    <row r="142" spans="1:27" x14ac:dyDescent="0.25">
      <c r="A142" s="32" t="s">
        <v>92</v>
      </c>
      <c r="B142" s="19">
        <f t="shared" si="30"/>
        <v>0</v>
      </c>
      <c r="S142" s="2">
        <v>6500</v>
      </c>
      <c r="T142" s="2">
        <v>5000</v>
      </c>
      <c r="U142" s="2"/>
      <c r="V142" s="2"/>
      <c r="W142" s="2"/>
      <c r="Y142" s="2">
        <f>SUM(O142:V142)+B142</f>
        <v>11500</v>
      </c>
      <c r="Z142" s="2"/>
      <c r="AA142" s="19">
        <f>SUM(Y142:Z142)</f>
        <v>11500</v>
      </c>
    </row>
    <row r="143" spans="1:27" ht="12.5" customHeight="1" x14ac:dyDescent="0.25">
      <c r="A143" s="35" t="s">
        <v>93</v>
      </c>
      <c r="B143" s="19">
        <f t="shared" si="30"/>
        <v>0</v>
      </c>
      <c r="S143" s="2">
        <v>2000</v>
      </c>
      <c r="T143" s="2"/>
      <c r="U143" s="2"/>
      <c r="V143" s="2"/>
      <c r="W143" s="2"/>
      <c r="Y143" s="2">
        <f>SUM(O143:V143)+B143</f>
        <v>2000</v>
      </c>
      <c r="Z143" s="2"/>
      <c r="AA143" s="19">
        <f>SUM(Y143:Z143)</f>
        <v>2000</v>
      </c>
    </row>
    <row r="144" spans="1:27" x14ac:dyDescent="0.25">
      <c r="A144" s="35" t="s">
        <v>99</v>
      </c>
      <c r="B144" s="19">
        <f t="shared" si="30"/>
        <v>0</v>
      </c>
      <c r="S144" s="2"/>
      <c r="T144" s="2">
        <v>1000</v>
      </c>
      <c r="U144" s="2"/>
      <c r="V144" s="2"/>
      <c r="W144" s="2"/>
      <c r="Y144" s="2">
        <f>SUM(O144:V144)+B144</f>
        <v>1000</v>
      </c>
      <c r="Z144" s="2"/>
      <c r="AA144" s="19">
        <f>SUM(Y144:Z144)</f>
        <v>1000</v>
      </c>
    </row>
    <row r="145" spans="1:27" ht="14" customHeight="1" x14ac:dyDescent="0.25">
      <c r="A145" s="35" t="s">
        <v>111</v>
      </c>
      <c r="B145" s="19"/>
      <c r="S145" s="2"/>
      <c r="T145" s="2"/>
      <c r="U145" s="2"/>
      <c r="V145" s="2"/>
      <c r="W145" s="2"/>
      <c r="X145" s="37">
        <v>1000</v>
      </c>
      <c r="Y145" s="2">
        <f t="shared" ref="Y145:Y149" si="59">SUM(O145:X145)+B145</f>
        <v>1000</v>
      </c>
      <c r="Z145" s="2"/>
      <c r="AA145" s="19">
        <f t="shared" ref="AA145:AA148" si="60">SUM(Y145:Z145)</f>
        <v>1000</v>
      </c>
    </row>
    <row r="146" spans="1:27" x14ac:dyDescent="0.25">
      <c r="A146" s="35" t="s">
        <v>112</v>
      </c>
      <c r="B146" s="19"/>
      <c r="S146" s="2"/>
      <c r="T146" s="2"/>
      <c r="U146" s="2"/>
      <c r="V146" s="2"/>
      <c r="W146" s="2"/>
      <c r="X146" s="37">
        <v>1000</v>
      </c>
      <c r="Y146" s="2">
        <f t="shared" si="59"/>
        <v>1000</v>
      </c>
      <c r="Z146" s="2"/>
      <c r="AA146" s="19">
        <f t="shared" si="60"/>
        <v>1000</v>
      </c>
    </row>
    <row r="147" spans="1:27" ht="25" x14ac:dyDescent="0.25">
      <c r="A147" s="35" t="s">
        <v>113</v>
      </c>
      <c r="B147" s="19"/>
      <c r="S147" s="2"/>
      <c r="T147" s="2"/>
      <c r="U147" s="2"/>
      <c r="V147" s="2"/>
      <c r="W147" s="2"/>
      <c r="X147" s="37">
        <v>1000</v>
      </c>
      <c r="Y147" s="2">
        <f t="shared" si="59"/>
        <v>1000</v>
      </c>
      <c r="Z147" s="2"/>
      <c r="AA147" s="19">
        <f t="shared" si="60"/>
        <v>1000</v>
      </c>
    </row>
    <row r="148" spans="1:27" x14ac:dyDescent="0.25">
      <c r="A148" s="13"/>
      <c r="B148" s="19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2"/>
      <c r="Z148" s="36"/>
      <c r="AA148" s="19"/>
    </row>
    <row r="149" spans="1:27" x14ac:dyDescent="0.25">
      <c r="A149" s="13" t="s">
        <v>24</v>
      </c>
      <c r="B149" s="27">
        <f t="shared" si="30"/>
        <v>0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>
        <f>SUM(O141:O148)</f>
        <v>0</v>
      </c>
      <c r="P149" s="12">
        <f t="shared" ref="P149:AA149" si="61">SUM(P141:P148)</f>
        <v>0</v>
      </c>
      <c r="Q149" s="12">
        <f t="shared" si="61"/>
        <v>0</v>
      </c>
      <c r="R149" s="12">
        <f t="shared" si="61"/>
        <v>0</v>
      </c>
      <c r="S149" s="12">
        <f t="shared" si="61"/>
        <v>15000</v>
      </c>
      <c r="T149" s="12">
        <f t="shared" si="61"/>
        <v>6000</v>
      </c>
      <c r="U149" s="12">
        <f t="shared" si="61"/>
        <v>0</v>
      </c>
      <c r="V149" s="12">
        <f>SUM(V141:V148)</f>
        <v>0</v>
      </c>
      <c r="W149" s="12">
        <f>SUM(W141:W148)</f>
        <v>0</v>
      </c>
      <c r="X149" s="12">
        <f>SUM(X141:X148)</f>
        <v>3000</v>
      </c>
      <c r="Y149" s="12">
        <f t="shared" si="59"/>
        <v>24000</v>
      </c>
      <c r="Z149" s="12">
        <f t="shared" si="61"/>
        <v>0</v>
      </c>
      <c r="AA149" s="12">
        <f t="shared" si="61"/>
        <v>24000</v>
      </c>
    </row>
    <row r="150" spans="1:27" x14ac:dyDescent="0.25">
      <c r="A150" s="13"/>
      <c r="B150" s="19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2"/>
      <c r="Y150" s="36"/>
      <c r="Z150" s="36"/>
      <c r="AA150" s="36"/>
    </row>
    <row r="151" spans="1:27" ht="13" x14ac:dyDescent="0.3">
      <c r="A151" s="3" t="s">
        <v>107</v>
      </c>
      <c r="B151" s="19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2"/>
      <c r="Y151" s="36"/>
      <c r="Z151" s="36"/>
      <c r="AA151" s="36"/>
    </row>
    <row r="152" spans="1:27" x14ac:dyDescent="0.25">
      <c r="A152" s="32" t="s">
        <v>101</v>
      </c>
      <c r="B152" s="19">
        <f>SUM(C152:N152)</f>
        <v>0</v>
      </c>
      <c r="S152" s="2"/>
      <c r="T152" s="2">
        <v>10000</v>
      </c>
      <c r="U152" s="2">
        <v>822</v>
      </c>
      <c r="V152" s="2"/>
      <c r="W152" s="2"/>
      <c r="Y152" s="2">
        <f t="shared" ref="Y152:Y156" si="62">SUM(O152:X152)+B152</f>
        <v>10822</v>
      </c>
      <c r="Z152" s="2"/>
      <c r="AA152" s="19">
        <f>SUM(Y152:Z152)</f>
        <v>10822</v>
      </c>
    </row>
    <row r="153" spans="1:27" x14ac:dyDescent="0.25">
      <c r="A153" s="32" t="s">
        <v>103</v>
      </c>
      <c r="B153" s="19"/>
      <c r="U153" s="2">
        <v>352.41</v>
      </c>
      <c r="V153" s="2"/>
      <c r="W153" s="2"/>
      <c r="Y153" s="2">
        <f t="shared" si="62"/>
        <v>352.41</v>
      </c>
      <c r="AA153" s="19">
        <f t="shared" ref="AA153:AA154" si="63">SUM(Y153:Z153)</f>
        <v>352.41</v>
      </c>
    </row>
    <row r="154" spans="1:27" x14ac:dyDescent="0.25">
      <c r="A154" s="32" t="s">
        <v>105</v>
      </c>
      <c r="B154" s="19"/>
      <c r="U154" s="2"/>
      <c r="V154" s="2">
        <v>1215.4000000000001</v>
      </c>
      <c r="W154" s="2">
        <v>1029.27</v>
      </c>
      <c r="Y154" s="2">
        <f t="shared" si="62"/>
        <v>2244.67</v>
      </c>
      <c r="AA154" s="19">
        <f t="shared" si="63"/>
        <v>2244.67</v>
      </c>
    </row>
    <row r="155" spans="1:27" x14ac:dyDescent="0.25">
      <c r="A155" s="32"/>
      <c r="B155" s="19"/>
      <c r="U155" s="2"/>
      <c r="V155" s="2"/>
      <c r="W155" s="2"/>
      <c r="AA155" s="19"/>
    </row>
    <row r="156" spans="1:27" x14ac:dyDescent="0.25">
      <c r="A156" s="13"/>
      <c r="B156" s="27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>
        <f>SUM(O152:O155)</f>
        <v>0</v>
      </c>
      <c r="P156" s="12">
        <f t="shared" ref="P156:AA156" si="64">SUM(P152:P155)</f>
        <v>0</v>
      </c>
      <c r="Q156" s="12">
        <f t="shared" si="64"/>
        <v>0</v>
      </c>
      <c r="R156" s="12">
        <f t="shared" si="64"/>
        <v>0</v>
      </c>
      <c r="S156" s="12">
        <f t="shared" si="64"/>
        <v>0</v>
      </c>
      <c r="T156" s="12">
        <f t="shared" si="64"/>
        <v>10000</v>
      </c>
      <c r="U156" s="12">
        <f t="shared" si="64"/>
        <v>1174.4100000000001</v>
      </c>
      <c r="V156" s="12">
        <f>SUM(V152:V155)</f>
        <v>1215.4000000000001</v>
      </c>
      <c r="W156" s="12">
        <f>SUM(W152:W155)</f>
        <v>1029.27</v>
      </c>
      <c r="X156" s="12">
        <f>SUM(X152:X155)</f>
        <v>0</v>
      </c>
      <c r="Y156" s="12">
        <f t="shared" si="62"/>
        <v>13419.08</v>
      </c>
      <c r="Z156" s="12">
        <f t="shared" si="64"/>
        <v>0</v>
      </c>
      <c r="AA156" s="12">
        <f t="shared" si="64"/>
        <v>13419.08</v>
      </c>
    </row>
    <row r="157" spans="1:27" x14ac:dyDescent="0.25">
      <c r="A157" s="5"/>
      <c r="B157" s="19"/>
      <c r="S157" s="2"/>
      <c r="T157" s="2"/>
      <c r="U157" s="2"/>
      <c r="V157" s="2"/>
      <c r="W157" s="2"/>
      <c r="Z157" s="2"/>
      <c r="AA157" s="2"/>
    </row>
    <row r="158" spans="1:27" ht="13" x14ac:dyDescent="0.3">
      <c r="A158" s="4" t="s">
        <v>79</v>
      </c>
      <c r="B158" s="19"/>
      <c r="S158" s="2"/>
      <c r="T158" s="2"/>
      <c r="U158" s="2"/>
      <c r="V158" s="2"/>
      <c r="W158" s="2"/>
      <c r="Z158" s="2"/>
      <c r="AA158" s="2"/>
    </row>
    <row r="159" spans="1:27" x14ac:dyDescent="0.25">
      <c r="A159" s="5" t="s">
        <v>80</v>
      </c>
      <c r="B159" s="19">
        <f t="shared" ref="B159:B165" si="65">SUM(C159:N159)</f>
        <v>0</v>
      </c>
      <c r="P159" s="2">
        <v>640</v>
      </c>
      <c r="S159" s="2"/>
      <c r="T159" s="2"/>
      <c r="U159" s="2"/>
      <c r="V159" s="2"/>
      <c r="W159" s="2"/>
      <c r="Y159" s="2">
        <f t="shared" ref="Y159:Y165" si="66">SUM(O159:X159)+B159</f>
        <v>640</v>
      </c>
      <c r="Z159" s="2"/>
      <c r="AA159" s="19">
        <f t="shared" ref="AA159:AA161" si="67">SUM(Y159:Z159)</f>
        <v>640</v>
      </c>
    </row>
    <row r="160" spans="1:27" x14ac:dyDescent="0.25">
      <c r="A160" s="5" t="s">
        <v>85</v>
      </c>
      <c r="B160" s="19">
        <f t="shared" si="65"/>
        <v>0</v>
      </c>
      <c r="P160" s="2">
        <v>550</v>
      </c>
      <c r="Q160" s="2">
        <v>2550</v>
      </c>
      <c r="R160" s="2">
        <v>2000</v>
      </c>
      <c r="S160" s="2"/>
      <c r="T160" s="2"/>
      <c r="U160" s="2"/>
      <c r="V160" s="2"/>
      <c r="W160" s="2"/>
      <c r="Y160" s="2">
        <f t="shared" si="66"/>
        <v>5100</v>
      </c>
      <c r="Z160" s="2"/>
      <c r="AA160" s="19">
        <f t="shared" si="67"/>
        <v>5100</v>
      </c>
    </row>
    <row r="161" spans="1:27" x14ac:dyDescent="0.25">
      <c r="A161" s="5" t="s">
        <v>86</v>
      </c>
      <c r="B161" s="19">
        <f t="shared" si="65"/>
        <v>0</v>
      </c>
      <c r="P161" s="2">
        <v>500</v>
      </c>
      <c r="S161" s="2"/>
      <c r="T161" s="2"/>
      <c r="U161" s="2"/>
      <c r="V161" s="2"/>
      <c r="W161" s="2"/>
      <c r="Y161" s="2">
        <f t="shared" si="66"/>
        <v>500</v>
      </c>
      <c r="Z161" s="2"/>
      <c r="AA161" s="19">
        <f t="shared" si="67"/>
        <v>500</v>
      </c>
    </row>
    <row r="162" spans="1:27" x14ac:dyDescent="0.25">
      <c r="A162" s="5" t="s">
        <v>89</v>
      </c>
      <c r="B162" s="19">
        <f t="shared" si="65"/>
        <v>0</v>
      </c>
      <c r="Q162" s="2">
        <v>2500</v>
      </c>
      <c r="S162" s="2"/>
      <c r="T162" s="2"/>
      <c r="U162" s="2"/>
      <c r="V162" s="2"/>
      <c r="W162" s="2"/>
      <c r="Y162" s="2">
        <f t="shared" si="66"/>
        <v>2500</v>
      </c>
      <c r="Z162" s="2"/>
      <c r="AA162" s="19">
        <f t="shared" ref="AA162:AA163" si="68">SUM(Y162:Z162)</f>
        <v>2500</v>
      </c>
    </row>
    <row r="163" spans="1:27" s="25" customFormat="1" ht="25" x14ac:dyDescent="0.25">
      <c r="A163" s="35" t="s">
        <v>114</v>
      </c>
      <c r="B163" s="41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3">
        <v>500</v>
      </c>
      <c r="Y163" s="2">
        <f t="shared" si="66"/>
        <v>500</v>
      </c>
      <c r="Z163" s="42"/>
      <c r="AA163" s="19">
        <f t="shared" si="68"/>
        <v>500</v>
      </c>
    </row>
    <row r="164" spans="1:27" x14ac:dyDescent="0.25">
      <c r="W164" s="2"/>
    </row>
    <row r="165" spans="1:27" x14ac:dyDescent="0.25">
      <c r="A165" s="13" t="s">
        <v>24</v>
      </c>
      <c r="B165" s="27">
        <f t="shared" si="65"/>
        <v>0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>
        <f>SUM(O159:O164)</f>
        <v>0</v>
      </c>
      <c r="P165" s="12">
        <f>SUM(P159:P164)</f>
        <v>1690</v>
      </c>
      <c r="Q165" s="12">
        <f>SUM(Q159:Q164)</f>
        <v>5050</v>
      </c>
      <c r="R165" s="12">
        <f>SUM(R159:R164)</f>
        <v>2000</v>
      </c>
      <c r="S165" s="12">
        <f>SUM(S159:S164)</f>
        <v>0</v>
      </c>
      <c r="T165" s="12">
        <f>SUM(T159:T164)</f>
        <v>0</v>
      </c>
      <c r="U165" s="12">
        <f>SUM(U159:U164)</f>
        <v>0</v>
      </c>
      <c r="V165" s="12">
        <f>SUM(V159:V164)</f>
        <v>0</v>
      </c>
      <c r="W165" s="12">
        <f>SUM(W159:W164)</f>
        <v>0</v>
      </c>
      <c r="X165" s="12">
        <f>SUM(X159:X164)</f>
        <v>500</v>
      </c>
      <c r="Y165" s="12">
        <f t="shared" si="66"/>
        <v>9240</v>
      </c>
      <c r="Z165" s="12">
        <f>SUM(Z159:Z164)</f>
        <v>0</v>
      </c>
      <c r="AA165" s="12">
        <f>SUM(AA159:AA164)</f>
        <v>9240</v>
      </c>
    </row>
    <row r="166" spans="1:27" x14ac:dyDescent="0.25">
      <c r="A166" s="26"/>
      <c r="B166" s="19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2"/>
      <c r="T166" s="14"/>
      <c r="U166" s="14"/>
      <c r="V166" s="14"/>
      <c r="W166" s="12"/>
      <c r="X166" s="12"/>
      <c r="Y166" s="14"/>
      <c r="Z166" s="14"/>
      <c r="AA166" s="14"/>
    </row>
    <row r="167" spans="1:27" ht="13.5" thickBot="1" x14ac:dyDescent="0.35">
      <c r="A167" s="3" t="s">
        <v>0</v>
      </c>
      <c r="B167" s="15">
        <f>B165+B138+B128+B113+B110+B102+B93+B82+B76+B60+B48+B33+B26+B18+B149+B156</f>
        <v>282045.34000000003</v>
      </c>
      <c r="C167" s="15">
        <f>C165+C138+C128+C113+C110+C102+C93+C82+C76+C60+C48+C33+C26+C18+C149</f>
        <v>8167.78</v>
      </c>
      <c r="D167" s="15">
        <f>D165+D138+D128+D113+D110+D102+D93+D82+D76+D60+D48+D33+D26+D18+D149</f>
        <v>20357.490000000002</v>
      </c>
      <c r="E167" s="15">
        <f>E165+E138+E128+E113+E110+E102+E93+E82+E76+E60+E48+E33+E26+E18+E149</f>
        <v>17490.28</v>
      </c>
      <c r="F167" s="15">
        <f>F165+F138+F128+F113+F110+F102+F93+F82+F76+F60+F48+F33+F26+F18+F149</f>
        <v>26061.5</v>
      </c>
      <c r="G167" s="15">
        <f>G165+G138+G128+G113+G110+G102+G93+G82+G76+G60+G48+G33+G26+G18+G149</f>
        <v>8809.68</v>
      </c>
      <c r="H167" s="15">
        <f>H165+H138+H128+H113+H110+H102+H93+H82+H76+H60+H48+H33+H26+H18+H149</f>
        <v>9963.7099999999991</v>
      </c>
      <c r="I167" s="15">
        <f>I165+I138+I128+I113+I110+I102+I93+I82+I76+I60+I48+I33+I26+I18+I149</f>
        <v>19223.019999999997</v>
      </c>
      <c r="J167" s="15">
        <f>J165+J138+J128+J113+J110+J102+J93+J82+J76+J60+J48+J33+J26+J18+J149</f>
        <v>124164.73999999999</v>
      </c>
      <c r="K167" s="15">
        <f>K165+K138+K128+K113+K110+K102+K93+K82+K76+K60+K48+K33+K26+K18+K149</f>
        <v>12171.86</v>
      </c>
      <c r="L167" s="15">
        <f>L165+L138+L128+L113+L110+L102+L93+L82+L76+L60+L48+L33+L26+L18+L149</f>
        <v>8807.07</v>
      </c>
      <c r="M167" s="15">
        <f>M165+M138+M128+M113+M110+M102+M93+M82+M76+M60+M48+M33+M26+M18+M149</f>
        <v>9147.02</v>
      </c>
      <c r="N167" s="15">
        <f>N165+N138+N128+N113+N110+N102+N93+N82+N76+N60+N48+N33+N26+N18+N149</f>
        <v>14681.19</v>
      </c>
      <c r="O167" s="15">
        <f t="shared" ref="O167:X167" si="69">O165+O156+O149+O138+O128+O115+O110+O102+O93+O82+O76+O60+O48+O33+O26+O18</f>
        <v>18357.060000000001</v>
      </c>
      <c r="P167" s="15">
        <f t="shared" si="69"/>
        <v>26864.13</v>
      </c>
      <c r="Q167" s="15">
        <f t="shared" si="69"/>
        <v>22453.66</v>
      </c>
      <c r="R167" s="15">
        <f t="shared" si="69"/>
        <v>8008.7</v>
      </c>
      <c r="S167" s="15">
        <f t="shared" si="69"/>
        <v>15000</v>
      </c>
      <c r="T167" s="15">
        <f t="shared" si="69"/>
        <v>40112.240000000005</v>
      </c>
      <c r="U167" s="15">
        <f t="shared" si="69"/>
        <v>8796.2099999999991</v>
      </c>
      <c r="V167" s="15">
        <f t="shared" si="69"/>
        <v>13318.53</v>
      </c>
      <c r="W167" s="15">
        <f t="shared" si="69"/>
        <v>19432.5</v>
      </c>
      <c r="X167" s="15">
        <f t="shared" si="69"/>
        <v>12497.83</v>
      </c>
      <c r="Y167" s="15">
        <f>Y165+Y156+Y149+Y138+Y128+Y115+Y110+Y102+Y93+Y82+Y76+Y60+Y48+Y33+Y26+Y18</f>
        <v>466886.2</v>
      </c>
      <c r="Z167" s="15">
        <f t="shared" ref="Z167:AA167" si="70">Z165+Z156+Z149+Z138+Z128+Z115+Z110+Z102+Z93+Z82+Z76+Z60+Z48+Z33+Z26+Z18</f>
        <v>0</v>
      </c>
      <c r="AA167" s="15">
        <f t="shared" si="70"/>
        <v>466886.2</v>
      </c>
    </row>
    <row r="168" spans="1:27" ht="13" thickTop="1" x14ac:dyDescent="0.25">
      <c r="Z168" s="2"/>
      <c r="AA168" s="2"/>
    </row>
    <row r="169" spans="1:27" x14ac:dyDescent="0.25">
      <c r="A169" s="33"/>
      <c r="T169" s="19"/>
      <c r="U169" s="19"/>
      <c r="V169" s="19"/>
      <c r="W169" s="19"/>
      <c r="Z169" s="2"/>
      <c r="AA169" s="2"/>
    </row>
    <row r="170" spans="1:27" ht="13" x14ac:dyDescent="0.3">
      <c r="A170" s="20"/>
      <c r="B170" s="28"/>
      <c r="T170" s="19"/>
      <c r="U170" s="19"/>
      <c r="V170" s="19"/>
      <c r="W170" s="19"/>
      <c r="Z170" s="2"/>
      <c r="AA170" s="2"/>
    </row>
    <row r="171" spans="1:27" ht="13" x14ac:dyDescent="0.3">
      <c r="A171" s="20"/>
      <c r="B171" s="20"/>
      <c r="T171" s="19"/>
      <c r="U171" s="19"/>
      <c r="V171" s="19"/>
      <c r="W171" s="19"/>
      <c r="Z171" s="2"/>
      <c r="AA171" s="2"/>
    </row>
    <row r="172" spans="1:27" x14ac:dyDescent="0.25">
      <c r="Z172" s="2"/>
      <c r="AA172" s="2"/>
    </row>
    <row r="173" spans="1:27" x14ac:dyDescent="0.25">
      <c r="A173" s="5"/>
      <c r="B173" s="5"/>
      <c r="Z173" s="2"/>
      <c r="AA173" s="2"/>
    </row>
    <row r="174" spans="1:27" x14ac:dyDescent="0.25">
      <c r="A174" s="5"/>
      <c r="B174" s="5"/>
      <c r="Z174" s="2"/>
      <c r="AA174" s="2"/>
    </row>
    <row r="175" spans="1:27" x14ac:dyDescent="0.25">
      <c r="A175" s="5"/>
      <c r="B175" s="5"/>
      <c r="E175" s="24"/>
      <c r="Z175" s="2"/>
      <c r="AA175" s="2"/>
    </row>
    <row r="176" spans="1:27" x14ac:dyDescent="0.25">
      <c r="Z176" s="2"/>
      <c r="AA176" s="2"/>
    </row>
    <row r="177" spans="1:4" ht="13" x14ac:dyDescent="0.3">
      <c r="A177" s="21"/>
      <c r="B177" s="21"/>
      <c r="D177" s="23"/>
    </row>
    <row r="179" spans="1:4" ht="13" x14ac:dyDescent="0.3">
      <c r="A179" s="22"/>
      <c r="B179" s="22"/>
      <c r="C179" s="23"/>
      <c r="D179" s="23"/>
    </row>
  </sheetData>
  <phoneticPr fontId="0" type="noConversion"/>
  <pageMargins left="0.75" right="0.75" top="1" bottom="1" header="0.5" footer="0.5"/>
  <pageSetup scale="62" fitToHeight="0" orientation="landscape" verticalDpi="0" r:id="rId1"/>
  <headerFooter alignWithMargins="0">
    <oddHeader xml:space="preserve">&amp;CTarzana NC
Community Projects/NPG Project Funding
Since Inception
As of June 30, 2025
</oddHeader>
    <oddFooter>&amp;L&amp;D,&amp;T,&amp;F&amp;R&amp;P,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 Goldberg</dc:creator>
  <cp:lastModifiedBy>harvey goldberg</cp:lastModifiedBy>
  <cp:lastPrinted>2025-07-12T19:32:56Z</cp:lastPrinted>
  <dcterms:created xsi:type="dcterms:W3CDTF">2006-11-28T18:46:05Z</dcterms:created>
  <dcterms:modified xsi:type="dcterms:W3CDTF">2025-07-12T19:33:52Z</dcterms:modified>
</cp:coreProperties>
</file>