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$17:$17,'P&amp;L'!$22:$22,'P&amp;L'!$24:$24,'P&amp;L'!$25:$25,'P&amp;L'!$29:$29,'P&amp;L'!$30:$30,'P&amp;L'!$31:$31,'P&amp;L'!$35:$35</definedName>
    <definedName name="QB_DATA_1" localSheetId="0" hidden="1">'P&amp;L'!$36:$36,'P&amp;L'!$39:$39,'P&amp;L'!$40:$40,'P&amp;L'!$44:$44,'P&amp;L'!$45:$45,'P&amp;L'!$46:$46,'P&amp;L'!$47:$47,'P&amp;L'!$48:$48,'P&amp;L'!$50:$50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'P&amp;L'!$G$5,'P&amp;L'!#REF!,'P&amp;L'!$I$5,'P&amp;L'!#REF!,'P&amp;L'!$K$5,'P&amp;L'!$G$16,'P&amp;L'!#REF!,'P&amp;L'!$I$16,'P&amp;L'!#REF!,'P&amp;L'!$K$16,'P&amp;L'!$G$18,'P&amp;L'!#REF!,'P&amp;L'!$I$18,'P&amp;L'!#REF!,'P&amp;L'!$K$18,'P&amp;L'!$G$23</definedName>
    <definedName name="QB_FORMULA_1" localSheetId="0" hidden="1">'P&amp;L'!#REF!,'P&amp;L'!$I$23,'P&amp;L'!#REF!,'P&amp;L'!$K$23,'P&amp;L'!$G$26,'P&amp;L'!#REF!,'P&amp;L'!$I$26,'P&amp;L'!#REF!,'P&amp;L'!$K$26,'P&amp;L'!$G$32,'P&amp;L'!#REF!,'P&amp;L'!$I$32,'P&amp;L'!#REF!,'P&amp;L'!$K$32,'P&amp;L'!$G$33,'P&amp;L'!#REF!</definedName>
    <definedName name="QB_FORMULA_2" localSheetId="0" hidden="1">'P&amp;L'!$I$33,'P&amp;L'!#REF!,'P&amp;L'!$K$33,'P&amp;L'!$G$37,'P&amp;L'!#REF!,'P&amp;L'!$I$37,'P&amp;L'!#REF!,'P&amp;L'!$K$37,'P&amp;L'!$G$41,'P&amp;L'!#REF!,'P&amp;L'!$I$41,'P&amp;L'!#REF!,'P&amp;L'!$K$41,'P&amp;L'!$G$42,'P&amp;L'!#REF!,'P&amp;L'!$I$42</definedName>
    <definedName name="QB_FORMULA_3" localSheetId="0" hidden="1">'P&amp;L'!#REF!,'P&amp;L'!$K$42,'P&amp;L'!$G$49,'P&amp;L'!#REF!,'P&amp;L'!$I$49,'P&amp;L'!#REF!,'P&amp;L'!$K$49,'P&amp;L'!$G$51,'P&amp;L'!#REF!,'P&amp;L'!$I$51,'P&amp;L'!#REF!,'P&amp;L'!$K$51,'P&amp;L'!$G$52,'P&amp;L'!#REF!,'P&amp;L'!$I$52,'P&amp;L'!#REF!</definedName>
    <definedName name="QB_FORMULA_4" localSheetId="0" hidden="1">'P&amp;L'!$K$52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'P&amp;L'!$C$43</definedName>
    <definedName name="QB_ROW_11320" localSheetId="0" hidden="1">'P&amp;L'!$C$49</definedName>
    <definedName name="QB_ROW_1311" localSheetId="1" hidden="1">'Balance Sheet'!$B$10</definedName>
    <definedName name="QB_ROW_13320" localSheetId="0" hidden="1">'P&amp;L'!$C$50</definedName>
    <definedName name="QB_ROW_14011" localSheetId="1" hidden="1">'Balance Sheet'!$B$13</definedName>
    <definedName name="QB_ROW_14311" localSheetId="1" hidden="1">'Balance Sheet'!$B$15</definedName>
    <definedName name="QB_ROW_159230" localSheetId="0" hidden="1">'P&amp;L'!$D$45</definedName>
    <definedName name="QB_ROW_164230" localSheetId="1" hidden="1">'Balance Sheet'!$D$8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'P&amp;L'!$A$52</definedName>
    <definedName name="QB_ROW_18330" localSheetId="0" hidden="1">'P&amp;L'!$D$16</definedName>
    <definedName name="QB_ROW_189240" localSheetId="0" hidden="1">'P&amp;L'!$E$12</definedName>
    <definedName name="QB_ROW_193250" localSheetId="0" hidden="1">'P&amp;L'!$F$22</definedName>
    <definedName name="QB_ROW_194030" localSheetId="0" hidden="1">'P&amp;L'!$D$34</definedName>
    <definedName name="QB_ROW_194330" localSheetId="0" hidden="1">'P&amp;L'!$D$37</definedName>
    <definedName name="QB_ROW_195240" localSheetId="0" hidden="1">'P&amp;L'!$E$35</definedName>
    <definedName name="QB_ROW_196240" localSheetId="0" hidden="1">'P&amp;L'!$E$36</definedName>
    <definedName name="QB_ROW_197230" localSheetId="0" hidden="1">'P&amp;L'!$D$47</definedName>
    <definedName name="QB_ROW_198230" localSheetId="0" hidden="1">'P&amp;L'!$D$46</definedName>
    <definedName name="QB_ROW_199230" localSheetId="0" hidden="1">'P&amp;L'!$D$44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'P&amp;L'!$D$26</definedName>
    <definedName name="QB_ROW_301" localSheetId="1" hidden="1">'Balance Sheet'!$A$11</definedName>
    <definedName name="QB_ROW_30240" localSheetId="0" hidden="1">'P&amp;L'!$E$25</definedName>
    <definedName name="QB_ROW_31240" localSheetId="0" hidden="1">'P&amp;L'!$E$24</definedName>
    <definedName name="QB_ROW_37030" localSheetId="0" hidden="1">'P&amp;L'!$D$27</definedName>
    <definedName name="QB_ROW_37330" localSheetId="0" hidden="1">'P&amp;L'!$D$33</definedName>
    <definedName name="QB_ROW_39040" localSheetId="0" hidden="1">'P&amp;L'!$E$28</definedName>
    <definedName name="QB_ROW_39340" localSheetId="0" hidden="1">'P&amp;L'!$E$32</definedName>
    <definedName name="QB_ROW_44030" localSheetId="0" hidden="1">'P&amp;L'!$D$38</definedName>
    <definedName name="QB_ROW_44330" localSheetId="0" hidden="1">'P&amp;L'!$D$41</definedName>
    <definedName name="QB_ROW_45240" localSheetId="0" hidden="1">'P&amp;L'!$E$39</definedName>
    <definedName name="QB_ROW_46240" localSheetId="0" hidden="1">'P&amp;L'!$E$40</definedName>
    <definedName name="QB_ROW_47220" localSheetId="0" hidden="1">'P&amp;L'!$C$4</definedName>
    <definedName name="QB_ROW_66250" localSheetId="0" hidden="1">'P&amp;L'!$F$31</definedName>
    <definedName name="QB_ROW_67250" localSheetId="0" hidden="1">'P&amp;L'!$F$30</definedName>
    <definedName name="QB_ROW_68250" localSheetId="0" hidden="1">'P&amp;L'!$F$29</definedName>
    <definedName name="QB_ROW_7001" localSheetId="1" hidden="1">'Balance Sheet'!$A$12</definedName>
    <definedName name="QB_ROW_7301" localSheetId="1" hidden="1">'Balance Sheet'!$A$16</definedName>
    <definedName name="QB_ROW_79230" localSheetId="0" hidden="1">'P&amp;L'!$D$48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320" localSheetId="0" hidden="1">'P&amp;L'!$C$42</definedName>
    <definedName name="QB_ROW_97040" localSheetId="0" hidden="1">'P&amp;L'!$E$21</definedName>
    <definedName name="QB_ROW_97340" localSheetId="0" hidden="1">'P&amp;L'!$E$23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20200630</definedName>
    <definedName name="QBENDDATE" localSheetId="0">20200630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20200601</definedName>
    <definedName name="QBSTARTDATE" localSheetId="0">20200601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I57" i="1" l="1"/>
  <c r="I56" i="1"/>
  <c r="K49" i="1"/>
  <c r="I49" i="1"/>
  <c r="G49" i="1"/>
  <c r="K41" i="1"/>
  <c r="I41" i="1"/>
  <c r="G41" i="1"/>
  <c r="K37" i="1"/>
  <c r="I37" i="1"/>
  <c r="G37" i="1"/>
  <c r="K32" i="1"/>
  <c r="K33" i="1" s="1"/>
  <c r="I32" i="1"/>
  <c r="I33" i="1" s="1"/>
  <c r="G32" i="1"/>
  <c r="G33" i="1" s="1"/>
  <c r="K23" i="1"/>
  <c r="K26" i="1" s="1"/>
  <c r="I23" i="1"/>
  <c r="I26" i="1" s="1"/>
  <c r="G23" i="1"/>
  <c r="G26" i="1" s="1"/>
  <c r="K16" i="1"/>
  <c r="K18" i="1" s="1"/>
  <c r="I16" i="1"/>
  <c r="I18" i="1" s="1"/>
  <c r="G16" i="1"/>
  <c r="G18" i="1" s="1"/>
  <c r="K5" i="1"/>
  <c r="I5" i="1"/>
  <c r="G5" i="1"/>
  <c r="G42" i="1" l="1"/>
  <c r="G51" i="1" s="1"/>
  <c r="G52" i="1" s="1"/>
  <c r="I42" i="1"/>
  <c r="I51" i="1" s="1"/>
  <c r="I52" i="1" s="1"/>
  <c r="K42" i="1"/>
  <c r="K51" i="1" s="1"/>
  <c r="K52" i="1" s="1"/>
</calcChain>
</file>

<file path=xl/sharedStrings.xml><?xml version="1.0" encoding="utf-8"?>
<sst xmlns="http://schemas.openxmlformats.org/spreadsheetml/2006/main" count="70" uniqueCount="68">
  <si>
    <t>Jun 20</t>
  </si>
  <si>
    <t>Jul '19 - Jun 20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</si>
  <si>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</si>
  <si>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</si>
  <si>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</si>
  <si>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</si>
  <si>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</si>
  <si>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</si>
  <si>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</si>
  <si>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</si>
  <si>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</si>
  <si>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</si>
  <si>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</si>
  <si>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</si>
  <si>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</si>
  <si>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</si>
  <si>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</si>
  <si>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</si>
  <si>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</si>
  <si>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</si>
  <si>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</si>
  <si>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</si>
  <si>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</si>
  <si>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Total Banners</t>
  </si>
  <si>
    <t>Brochures</t>
  </si>
  <si>
    <t>General Promo Items</t>
  </si>
  <si>
    <t>Total Advertising</t>
  </si>
  <si>
    <t>Events</t>
  </si>
  <si>
    <t>Earth Day</t>
  </si>
  <si>
    <t>Poster Labels</t>
  </si>
  <si>
    <t>Poster Paper</t>
  </si>
  <si>
    <t>Total Earth Day</t>
  </si>
  <si>
    <t>Total Events</t>
  </si>
  <si>
    <t>Food Pantry Assistance</t>
  </si>
  <si>
    <t>OneGeneration</t>
  </si>
  <si>
    <t>West Valley Food Pantry</t>
  </si>
  <si>
    <t>Total Food Pantry Assistance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</si>
  <si>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</si>
  <si>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</si>
  <si>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</si>
  <si>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</si>
  <si>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</si>
  <si>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</si>
  <si>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</si>
  <si>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</si>
  <si>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</si>
  <si>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West Valley Boys &amp; Girls Club "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</si>
  <si>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</si>
  <si>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</si>
  <si>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</si>
  <si>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</si>
  <si>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</si>
  <si>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Allocation of Unspent Funding</t>
  </si>
  <si>
    <t>Encumbrances</t>
  </si>
  <si>
    <t>Rollover</t>
  </si>
  <si>
    <t>Total</t>
  </si>
  <si>
    <t>Jun 30,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</si>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</sst>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2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3" fillId="0" borderId="4" xfId="0" applyNumberFormat="1" applyFont="1" applyBorder="1"/>
    <xf numFmtId="39" fontId="3" fillId="0" borderId="0" xfId="0" applyNumberFormat="1" applyFont="1"/>
    <xf numFmtId="39" fontId="3" fillId="0" borderId="0" xfId="0" applyNumberFormat="1" applyFont="1" applyBorder="1"/>
    <xf numFmtId="39" fontId="3" fillId="0" borderId="5" xfId="0" applyNumberFormat="1" applyFont="1" applyBorder="1"/>
    <xf numFmtId="39" fontId="3" fillId="0" borderId="7" xfId="0" applyNumberFormat="1" applyFont="1" applyBorder="1"/>
    <xf numFmtId="7" fontId="3" fillId="0" borderId="4" xfId="0" applyNumberFormat="1" applyFont="1" applyBorder="1"/>
    <xf numFmtId="7" fontId="3" fillId="0" borderId="0" xfId="0" applyNumberFormat="1" applyFont="1"/>
    <xf numFmtId="7" fontId="1" fillId="0" borderId="6" xfId="0" applyNumberFormat="1" applyFont="1" applyBorder="1"/>
    <xf numFmtId="7" fontId="1" fillId="0" borderId="0" xfId="0" applyNumberFormat="1" applyFont="1"/>
    <xf numFmtId="7" fontId="2" fillId="0" borderId="0" xfId="0" applyNumberFormat="1" applyFont="1"/>
    <xf numFmtId="7" fontId="2" fillId="0" borderId="1" xfId="0" applyNumberFormat="1" applyFont="1" applyBorder="1"/>
    <xf numFmtId="7" fontId="2" fillId="0" borderId="8" xfId="0" applyNumberFormat="1" applyFont="1" applyBorder="1"/>
    <xf numFmtId="0" fontId="4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7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58"/>
  <sheetViews>
    <sheetView workbookViewId="0">
      <pane xSplit="6" ySplit="2" topLeftCell="G9" activePane="bottomRight" state="frozenSplit"/>
      <selection pane="topRight" activeCell="G1" sqref="G1"/>
      <selection pane="bottomLeft" activeCell="A3" sqref="A3"/>
      <selection pane="bottomRight" activeCell="F71" sqref="F71"/>
    </sheetView>
  </sheetViews>
  <sheetFormatPr defaultRowHeight="15" x14ac:dyDescent="0.25"/>
  <cols>
    <col min="1" max="5" width="5.85546875" style="11" customWidth="1"/>
    <col min="6" max="6" width="29.7109375" style="11" customWidth="1"/>
    <col min="7" max="7" width="11.28515625" style="12" customWidth="1"/>
    <col min="8" max="8" width="2.28515625" style="12" customWidth="1"/>
    <col min="9" max="9" width="12.285156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8">
        <v>0</v>
      </c>
      <c r="H4" s="19"/>
      <c r="I4" s="18">
        <v>49272.27</v>
      </c>
      <c r="J4" s="19"/>
      <c r="K4" s="18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20.03</v>
      </c>
      <c r="H9" s="14"/>
      <c r="I9" s="14">
        <v>52.87</v>
      </c>
      <c r="J9" s="14"/>
      <c r="K9" s="14">
        <v>32.840000000000003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4.16</v>
      </c>
      <c r="J10" s="14"/>
      <c r="K10" s="14">
        <v>29.16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1295.49</v>
      </c>
      <c r="J11" s="14"/>
      <c r="K11" s="14">
        <v>1345.49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183.82</v>
      </c>
      <c r="J12" s="14"/>
      <c r="K12" s="14">
        <v>183.82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168</v>
      </c>
      <c r="J13" s="14"/>
      <c r="K13" s="14">
        <v>168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31.93</v>
      </c>
      <c r="J14" s="14"/>
      <c r="K14" s="14">
        <v>56.93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3">
        <v>0</v>
      </c>
      <c r="H15" s="14"/>
      <c r="I15" s="13">
        <v>52.26</v>
      </c>
      <c r="J15" s="14"/>
      <c r="K15" s="13">
        <v>52.26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4">
        <f>ROUND(SUM(G8:G15),5)</f>
        <v>20.03</v>
      </c>
      <c r="H16" s="14"/>
      <c r="I16" s="14">
        <f>ROUND(SUM(I8:I15),5)</f>
        <v>1788.53</v>
      </c>
      <c r="J16" s="14"/>
      <c r="K16" s="14">
        <f>ROUND(SUM(K8:K15),5)</f>
        <v>1868.5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3">
        <v>184.8</v>
      </c>
      <c r="H17" s="14"/>
      <c r="I17" s="13">
        <v>1917.3</v>
      </c>
      <c r="J17" s="14"/>
      <c r="K17" s="13">
        <v>2132.5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4">
        <f>ROUND(G7+SUM(G16:G17),5)</f>
        <v>204.83</v>
      </c>
      <c r="H18" s="14"/>
      <c r="I18" s="14">
        <f>ROUND(I7+SUM(I16:I17),5)</f>
        <v>3705.83</v>
      </c>
      <c r="J18" s="14"/>
      <c r="K18" s="14">
        <f>ROUND(K7+SUM(K16:K17),5)</f>
        <v>4001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4"/>
      <c r="H19" s="14"/>
      <c r="I19" s="14"/>
      <c r="J19" s="14"/>
      <c r="K19" s="14"/>
    </row>
    <row r="20" spans="1:11" x14ac:dyDescent="0.25">
      <c r="A20" s="1"/>
      <c r="B20" s="1"/>
      <c r="C20" s="1"/>
      <c r="D20" s="1" t="s">
        <v>20</v>
      </c>
      <c r="E20" s="1"/>
      <c r="F20" s="1"/>
      <c r="G20" s="14"/>
      <c r="H20" s="14"/>
      <c r="I20" s="14"/>
      <c r="J20" s="14"/>
      <c r="K20" s="14"/>
    </row>
    <row r="21" spans="1:11" x14ac:dyDescent="0.25">
      <c r="A21" s="1"/>
      <c r="B21" s="1"/>
      <c r="C21" s="1"/>
      <c r="D21" s="1"/>
      <c r="E21" s="1" t="s">
        <v>21</v>
      </c>
      <c r="F21" s="1"/>
      <c r="G21" s="14"/>
      <c r="H21" s="14"/>
      <c r="I21" s="14"/>
      <c r="J21" s="14"/>
      <c r="K21" s="14"/>
    </row>
    <row r="22" spans="1:11" ht="15.75" thickBot="1" x14ac:dyDescent="0.3">
      <c r="A22" s="1"/>
      <c r="B22" s="1"/>
      <c r="C22" s="1"/>
      <c r="D22" s="1"/>
      <c r="E22" s="1"/>
      <c r="F22" s="1" t="s">
        <v>22</v>
      </c>
      <c r="G22" s="13">
        <v>0</v>
      </c>
      <c r="H22" s="14"/>
      <c r="I22" s="13">
        <v>0</v>
      </c>
      <c r="J22" s="14"/>
      <c r="K22" s="13">
        <v>10905.38</v>
      </c>
    </row>
    <row r="23" spans="1:11" x14ac:dyDescent="0.25">
      <c r="A23" s="1"/>
      <c r="B23" s="1"/>
      <c r="C23" s="1"/>
      <c r="D23" s="1"/>
      <c r="E23" s="1" t="s">
        <v>23</v>
      </c>
      <c r="F23" s="1"/>
      <c r="G23" s="14">
        <f>ROUND(SUM(G21:G22),5)</f>
        <v>0</v>
      </c>
      <c r="H23" s="14"/>
      <c r="I23" s="14">
        <f>ROUND(SUM(I21:I22),5)</f>
        <v>0</v>
      </c>
      <c r="J23" s="14"/>
      <c r="K23" s="14">
        <f>ROUND(SUM(K21:K22),5)</f>
        <v>10905.38</v>
      </c>
    </row>
    <row r="24" spans="1:11" x14ac:dyDescent="0.25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163.16</v>
      </c>
      <c r="J24" s="14"/>
      <c r="K24" s="14">
        <v>163.16</v>
      </c>
    </row>
    <row r="25" spans="1:11" ht="15.75" thickBot="1" x14ac:dyDescent="0.3">
      <c r="A25" s="1"/>
      <c r="B25" s="1"/>
      <c r="C25" s="1"/>
      <c r="D25" s="1"/>
      <c r="E25" s="1" t="s">
        <v>25</v>
      </c>
      <c r="F25" s="1"/>
      <c r="G25" s="13">
        <v>0</v>
      </c>
      <c r="H25" s="14"/>
      <c r="I25" s="13">
        <v>2639.39</v>
      </c>
      <c r="J25" s="14"/>
      <c r="K25" s="13">
        <v>2639.39</v>
      </c>
    </row>
    <row r="26" spans="1:11" x14ac:dyDescent="0.25">
      <c r="A26" s="1"/>
      <c r="B26" s="1"/>
      <c r="C26" s="1"/>
      <c r="D26" s="1" t="s">
        <v>26</v>
      </c>
      <c r="E26" s="1"/>
      <c r="F26" s="1"/>
      <c r="G26" s="14">
        <f>ROUND(G20+SUM(G23:G25),5)</f>
        <v>0</v>
      </c>
      <c r="H26" s="14"/>
      <c r="I26" s="14">
        <f>ROUND(I20+SUM(I23:I25),5)</f>
        <v>2802.55</v>
      </c>
      <c r="J26" s="14"/>
      <c r="K26" s="14">
        <f>ROUND(K20+SUM(K23:K25),5)</f>
        <v>13707.93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4"/>
      <c r="H27" s="14"/>
      <c r="I27" s="14"/>
      <c r="J27" s="14"/>
      <c r="K27" s="14"/>
    </row>
    <row r="28" spans="1:11" x14ac:dyDescent="0.25">
      <c r="A28" s="1"/>
      <c r="B28" s="1"/>
      <c r="C28" s="1"/>
      <c r="D28" s="1"/>
      <c r="E28" s="1" t="s">
        <v>28</v>
      </c>
      <c r="F28" s="1"/>
      <c r="G28" s="14"/>
      <c r="H28" s="14"/>
      <c r="I28" s="14"/>
      <c r="J28" s="14"/>
      <c r="K28" s="14"/>
    </row>
    <row r="29" spans="1:11" x14ac:dyDescent="0.25">
      <c r="A29" s="1"/>
      <c r="B29" s="1"/>
      <c r="C29" s="1"/>
      <c r="D29" s="1"/>
      <c r="E29" s="1"/>
      <c r="F29" s="1" t="s">
        <v>21</v>
      </c>
      <c r="G29" s="14">
        <v>0</v>
      </c>
      <c r="H29" s="14"/>
      <c r="I29" s="14">
        <v>180.68</v>
      </c>
      <c r="J29" s="14"/>
      <c r="K29" s="14">
        <v>180.68</v>
      </c>
    </row>
    <row r="30" spans="1:11" x14ac:dyDescent="0.25">
      <c r="A30" s="1"/>
      <c r="B30" s="1"/>
      <c r="C30" s="1"/>
      <c r="D30" s="1"/>
      <c r="E30" s="1"/>
      <c r="F30" s="1" t="s">
        <v>29</v>
      </c>
      <c r="G30" s="14">
        <v>0</v>
      </c>
      <c r="H30" s="14"/>
      <c r="I30" s="14">
        <v>41.87</v>
      </c>
      <c r="J30" s="14"/>
      <c r="K30" s="14">
        <v>41.87</v>
      </c>
    </row>
    <row r="31" spans="1:11" ht="15.75" thickBot="1" x14ac:dyDescent="0.3">
      <c r="A31" s="1"/>
      <c r="B31" s="1"/>
      <c r="C31" s="1"/>
      <c r="D31" s="1"/>
      <c r="E31" s="1"/>
      <c r="F31" s="1" t="s">
        <v>30</v>
      </c>
      <c r="G31" s="15">
        <v>0</v>
      </c>
      <c r="H31" s="14"/>
      <c r="I31" s="15">
        <v>426.49</v>
      </c>
      <c r="J31" s="14"/>
      <c r="K31" s="15">
        <v>426.49</v>
      </c>
    </row>
    <row r="32" spans="1:11" ht="15.75" thickBot="1" x14ac:dyDescent="0.3">
      <c r="A32" s="1"/>
      <c r="B32" s="1"/>
      <c r="C32" s="1"/>
      <c r="D32" s="1"/>
      <c r="E32" s="1" t="s">
        <v>31</v>
      </c>
      <c r="F32" s="1"/>
      <c r="G32" s="16">
        <f>ROUND(SUM(G28:G31),5)</f>
        <v>0</v>
      </c>
      <c r="H32" s="14"/>
      <c r="I32" s="16">
        <f>ROUND(SUM(I28:I31),5)</f>
        <v>649.04</v>
      </c>
      <c r="J32" s="14"/>
      <c r="K32" s="16">
        <f>ROUND(SUM(K28:K31),5)</f>
        <v>649.04</v>
      </c>
    </row>
    <row r="33" spans="1:11" x14ac:dyDescent="0.25">
      <c r="A33" s="1"/>
      <c r="B33" s="1"/>
      <c r="C33" s="1"/>
      <c r="D33" s="1" t="s">
        <v>32</v>
      </c>
      <c r="E33" s="1"/>
      <c r="F33" s="1"/>
      <c r="G33" s="14">
        <f>ROUND(G27+G32,5)</f>
        <v>0</v>
      </c>
      <c r="H33" s="14"/>
      <c r="I33" s="14">
        <f>ROUND(I27+I32,5)</f>
        <v>649.04</v>
      </c>
      <c r="J33" s="14"/>
      <c r="K33" s="14">
        <f>ROUND(K27+K32,5)</f>
        <v>649.04</v>
      </c>
    </row>
    <row r="34" spans="1:11" x14ac:dyDescent="0.25">
      <c r="A34" s="1"/>
      <c r="B34" s="1"/>
      <c r="C34" s="1"/>
      <c r="D34" s="1" t="s">
        <v>33</v>
      </c>
      <c r="E34" s="1"/>
      <c r="F34" s="1"/>
      <c r="G34" s="14"/>
      <c r="H34" s="14"/>
      <c r="I34" s="14"/>
      <c r="J34" s="14"/>
      <c r="K34" s="14"/>
    </row>
    <row r="35" spans="1:11" x14ac:dyDescent="0.25">
      <c r="A35" s="1"/>
      <c r="B35" s="1"/>
      <c r="C35" s="1"/>
      <c r="D35" s="1"/>
      <c r="E35" s="1" t="s">
        <v>34</v>
      </c>
      <c r="F35" s="1"/>
      <c r="G35" s="14">
        <v>0</v>
      </c>
      <c r="H35" s="14"/>
      <c r="I35" s="14">
        <v>6500</v>
      </c>
      <c r="J35" s="14"/>
      <c r="K35" s="14">
        <v>6500</v>
      </c>
    </row>
    <row r="36" spans="1:11" ht="15.75" thickBot="1" x14ac:dyDescent="0.3">
      <c r="A36" s="1"/>
      <c r="B36" s="1"/>
      <c r="C36" s="1"/>
      <c r="D36" s="1"/>
      <c r="E36" s="1" t="s">
        <v>35</v>
      </c>
      <c r="F36" s="1"/>
      <c r="G36" s="13">
        <v>0</v>
      </c>
      <c r="H36" s="14"/>
      <c r="I36" s="13">
        <v>6500</v>
      </c>
      <c r="J36" s="14"/>
      <c r="K36" s="13">
        <v>6500</v>
      </c>
    </row>
    <row r="37" spans="1:11" x14ac:dyDescent="0.25">
      <c r="A37" s="1"/>
      <c r="B37" s="1"/>
      <c r="C37" s="1"/>
      <c r="D37" s="1" t="s">
        <v>36</v>
      </c>
      <c r="E37" s="1"/>
      <c r="F37" s="1"/>
      <c r="G37" s="14">
        <f>ROUND(SUM(G34:G36),5)</f>
        <v>0</v>
      </c>
      <c r="H37" s="14"/>
      <c r="I37" s="14">
        <f>ROUND(SUM(I34:I36),5)</f>
        <v>13000</v>
      </c>
      <c r="J37" s="14"/>
      <c r="K37" s="14">
        <f>ROUND(SUM(K34:K36),5)</f>
        <v>13000</v>
      </c>
    </row>
    <row r="38" spans="1:11" x14ac:dyDescent="0.25">
      <c r="A38" s="1"/>
      <c r="B38" s="1"/>
      <c r="C38" s="1"/>
      <c r="D38" s="1" t="s">
        <v>37</v>
      </c>
      <c r="E38" s="1"/>
      <c r="F38" s="1"/>
      <c r="G38" s="14"/>
      <c r="H38" s="14"/>
      <c r="I38" s="14"/>
      <c r="J38" s="14"/>
      <c r="K38" s="14"/>
    </row>
    <row r="39" spans="1:11" x14ac:dyDescent="0.25">
      <c r="A39" s="1"/>
      <c r="B39" s="1"/>
      <c r="C39" s="1"/>
      <c r="D39" s="1"/>
      <c r="E39" s="1" t="s">
        <v>38</v>
      </c>
      <c r="F39" s="1"/>
      <c r="G39" s="14">
        <v>40</v>
      </c>
      <c r="H39" s="14"/>
      <c r="I39" s="14">
        <v>480</v>
      </c>
      <c r="J39" s="14"/>
      <c r="K39" s="14">
        <v>480</v>
      </c>
    </row>
    <row r="40" spans="1:11" ht="15.75" thickBot="1" x14ac:dyDescent="0.3">
      <c r="A40" s="1"/>
      <c r="B40" s="1"/>
      <c r="C40" s="1"/>
      <c r="D40" s="1"/>
      <c r="E40" s="1" t="s">
        <v>39</v>
      </c>
      <c r="F40" s="1"/>
      <c r="G40" s="15">
        <v>150</v>
      </c>
      <c r="H40" s="14"/>
      <c r="I40" s="15">
        <v>1800</v>
      </c>
      <c r="J40" s="14"/>
      <c r="K40" s="15">
        <v>3800</v>
      </c>
    </row>
    <row r="41" spans="1:11" ht="15.75" thickBot="1" x14ac:dyDescent="0.3">
      <c r="A41" s="1"/>
      <c r="B41" s="1"/>
      <c r="C41" s="1"/>
      <c r="D41" s="1" t="s">
        <v>40</v>
      </c>
      <c r="E41" s="1"/>
      <c r="F41" s="1"/>
      <c r="G41" s="16">
        <f>ROUND(SUM(G38:G40),5)</f>
        <v>190</v>
      </c>
      <c r="H41" s="14"/>
      <c r="I41" s="16">
        <f>ROUND(SUM(I38:I40),5)</f>
        <v>2280</v>
      </c>
      <c r="J41" s="14"/>
      <c r="K41" s="16">
        <f>ROUND(SUM(K38:K40),5)</f>
        <v>4280</v>
      </c>
    </row>
    <row r="42" spans="1:11" x14ac:dyDescent="0.25">
      <c r="A42" s="1"/>
      <c r="B42" s="1"/>
      <c r="C42" s="1" t="s">
        <v>41</v>
      </c>
      <c r="D42" s="1"/>
      <c r="E42" s="1"/>
      <c r="F42" s="1"/>
      <c r="G42" s="14">
        <f>ROUND(G19+G26+G33+G37+G41,5)</f>
        <v>190</v>
      </c>
      <c r="H42" s="14"/>
      <c r="I42" s="14">
        <f>ROUND(I19+I26+I33+I37+I41,5)</f>
        <v>18731.59</v>
      </c>
      <c r="J42" s="14"/>
      <c r="K42" s="14">
        <f>ROUND(K19+K26+K33+K37+K41,5)</f>
        <v>31636.97</v>
      </c>
    </row>
    <row r="43" spans="1:11" x14ac:dyDescent="0.25">
      <c r="A43" s="1"/>
      <c r="B43" s="1"/>
      <c r="C43" s="1" t="s">
        <v>42</v>
      </c>
      <c r="D43" s="1"/>
      <c r="E43" s="1"/>
      <c r="F43" s="1"/>
      <c r="G43" s="14"/>
      <c r="H43" s="14"/>
      <c r="I43" s="14"/>
      <c r="J43" s="14"/>
      <c r="K43" s="14"/>
    </row>
    <row r="44" spans="1:11" x14ac:dyDescent="0.25">
      <c r="A44" s="1"/>
      <c r="B44" s="1"/>
      <c r="C44" s="1"/>
      <c r="D44" s="1" t="s">
        <v>43</v>
      </c>
      <c r="E44" s="1"/>
      <c r="F44" s="1"/>
      <c r="G44" s="14">
        <v>0</v>
      </c>
      <c r="H44" s="14"/>
      <c r="I44" s="14">
        <v>0</v>
      </c>
      <c r="J44" s="14"/>
      <c r="K44" s="14">
        <v>2202.34</v>
      </c>
    </row>
    <row r="45" spans="1:11" x14ac:dyDescent="0.25">
      <c r="A45" s="1"/>
      <c r="B45" s="1"/>
      <c r="C45" s="1"/>
      <c r="D45" s="1" t="s">
        <v>44</v>
      </c>
      <c r="E45" s="1"/>
      <c r="F45" s="1"/>
      <c r="G45" s="14">
        <v>0</v>
      </c>
      <c r="H45" s="14"/>
      <c r="I45" s="14">
        <v>0</v>
      </c>
      <c r="J45" s="14"/>
      <c r="K45" s="14">
        <v>1000</v>
      </c>
    </row>
    <row r="46" spans="1:11" x14ac:dyDescent="0.25">
      <c r="A46" s="1"/>
      <c r="B46" s="1"/>
      <c r="C46" s="1"/>
      <c r="D46" s="1" t="s">
        <v>45</v>
      </c>
      <c r="E46" s="1"/>
      <c r="F46" s="1"/>
      <c r="G46" s="14">
        <v>0</v>
      </c>
      <c r="H46" s="14"/>
      <c r="I46" s="14">
        <v>0</v>
      </c>
      <c r="J46" s="14"/>
      <c r="K46" s="14">
        <v>3825</v>
      </c>
    </row>
    <row r="47" spans="1:11" x14ac:dyDescent="0.25">
      <c r="A47" s="1"/>
      <c r="B47" s="1"/>
      <c r="C47" s="1"/>
      <c r="D47" s="1" t="s">
        <v>46</v>
      </c>
      <c r="E47" s="1"/>
      <c r="F47" s="1"/>
      <c r="G47" s="14">
        <v>0</v>
      </c>
      <c r="H47" s="14"/>
      <c r="I47" s="14">
        <v>2000</v>
      </c>
      <c r="J47" s="14"/>
      <c r="K47" s="14">
        <v>2000</v>
      </c>
    </row>
    <row r="48" spans="1:11" ht="15.75" thickBot="1" x14ac:dyDescent="0.3">
      <c r="A48" s="1"/>
      <c r="B48" s="1"/>
      <c r="C48" s="1"/>
      <c r="D48" s="1" t="s">
        <v>47</v>
      </c>
      <c r="E48" s="1"/>
      <c r="F48" s="1"/>
      <c r="G48" s="13">
        <v>0</v>
      </c>
      <c r="H48" s="14"/>
      <c r="I48" s="13">
        <v>1250</v>
      </c>
      <c r="J48" s="14"/>
      <c r="K48" s="13">
        <v>1250</v>
      </c>
    </row>
    <row r="49" spans="1:11" x14ac:dyDescent="0.25">
      <c r="A49" s="1"/>
      <c r="B49" s="1"/>
      <c r="C49" s="1" t="s">
        <v>48</v>
      </c>
      <c r="D49" s="1"/>
      <c r="E49" s="1"/>
      <c r="F49" s="1"/>
      <c r="G49" s="14">
        <f>ROUND(SUM(G43:G48),5)</f>
        <v>0</v>
      </c>
      <c r="H49" s="14"/>
      <c r="I49" s="14">
        <f>ROUND(SUM(I43:I48),5)</f>
        <v>3250</v>
      </c>
      <c r="J49" s="14"/>
      <c r="K49" s="14">
        <f>ROUND(SUM(K43:K48),5)</f>
        <v>10277.34</v>
      </c>
    </row>
    <row r="50" spans="1:11" ht="15.75" thickBot="1" x14ac:dyDescent="0.3">
      <c r="A50" s="1"/>
      <c r="B50" s="1"/>
      <c r="C50" s="1" t="s">
        <v>49</v>
      </c>
      <c r="D50" s="1"/>
      <c r="E50" s="1"/>
      <c r="F50" s="1"/>
      <c r="G50" s="15">
        <v>0</v>
      </c>
      <c r="H50" s="14"/>
      <c r="I50" s="15">
        <v>0</v>
      </c>
      <c r="J50" s="14"/>
      <c r="K50" s="15">
        <v>3356.96</v>
      </c>
    </row>
    <row r="51" spans="1:11" ht="15.75" thickBot="1" x14ac:dyDescent="0.3">
      <c r="A51" s="1"/>
      <c r="B51" s="1" t="s">
        <v>50</v>
      </c>
      <c r="C51" s="1"/>
      <c r="D51" s="1"/>
      <c r="E51" s="1"/>
      <c r="F51" s="1"/>
      <c r="G51" s="17">
        <f>ROUND(G6+G18+G42+SUM(G49:G50),5)</f>
        <v>394.83</v>
      </c>
      <c r="H51" s="14"/>
      <c r="I51" s="17">
        <f>ROUND(I6+I18+I42+SUM(I49:I50),5)</f>
        <v>25687.42</v>
      </c>
      <c r="J51" s="14"/>
      <c r="K51" s="17">
        <f>ROUND(K6+K18+K42+SUM(K49:K50),5)</f>
        <v>49272.27</v>
      </c>
    </row>
    <row r="52" spans="1:11" s="6" customFormat="1" ht="12" thickBot="1" x14ac:dyDescent="0.25">
      <c r="A52" s="1" t="s">
        <v>51</v>
      </c>
      <c r="B52" s="1"/>
      <c r="C52" s="1"/>
      <c r="D52" s="1"/>
      <c r="E52" s="1"/>
      <c r="F52" s="1"/>
      <c r="G52" s="20">
        <f>ROUND(G5-G51,5)</f>
        <v>-394.83</v>
      </c>
      <c r="H52" s="21"/>
      <c r="I52" s="20">
        <f>ROUND(I5-I51,5)</f>
        <v>23584.85</v>
      </c>
      <c r="J52" s="21"/>
      <c r="K52" s="20">
        <f>ROUND(K5-K51,5)</f>
        <v>0</v>
      </c>
    </row>
    <row r="53" spans="1:11" ht="15.75" thickTop="1" x14ac:dyDescent="0.25"/>
    <row r="54" spans="1:11" x14ac:dyDescent="0.25">
      <c r="F54" s="25" t="s">
        <v>52</v>
      </c>
    </row>
    <row r="55" spans="1:11" x14ac:dyDescent="0.25">
      <c r="F55" s="11" t="s">
        <v>53</v>
      </c>
      <c r="I55" s="22">
        <v>19932.72</v>
      </c>
    </row>
    <row r="56" spans="1:11" x14ac:dyDescent="0.25">
      <c r="F56" s="11" t="s">
        <v>54</v>
      </c>
      <c r="I56" s="23">
        <f>I52-I55</f>
        <v>3652.1299999999974</v>
      </c>
    </row>
    <row r="57" spans="1:11" ht="15.75" thickBot="1" x14ac:dyDescent="0.3">
      <c r="F57" s="11" t="s">
        <v>55</v>
      </c>
      <c r="I57" s="24">
        <f>SUM(I55:I56)</f>
        <v>23584.85</v>
      </c>
    </row>
    <row r="58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June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.140625" style="11" customWidth="1"/>
    <col min="4" max="4" width="31.42578125" style="11" customWidth="1"/>
    <col min="5" max="5" width="13.5703125" style="12" customWidth="1"/>
  </cols>
  <sheetData>
    <row r="4" spans="1:5" s="10" customFormat="1" ht="15.75" thickBot="1" x14ac:dyDescent="0.3">
      <c r="A4" s="7"/>
      <c r="B4" s="7"/>
      <c r="C4" s="7"/>
      <c r="D4" s="7"/>
      <c r="E4" s="26" t="s">
        <v>56</v>
      </c>
    </row>
    <row r="5" spans="1:5" ht="15.75" thickTop="1" x14ac:dyDescent="0.25">
      <c r="A5" s="1" t="s">
        <v>57</v>
      </c>
      <c r="B5" s="1"/>
      <c r="C5" s="1"/>
      <c r="D5" s="1"/>
      <c r="E5" s="4"/>
    </row>
    <row r="6" spans="1:5" x14ac:dyDescent="0.25">
      <c r="A6" s="1"/>
      <c r="B6" s="1" t="s">
        <v>58</v>
      </c>
      <c r="C6" s="1"/>
      <c r="D6" s="1"/>
      <c r="E6" s="4"/>
    </row>
    <row r="7" spans="1:5" x14ac:dyDescent="0.25">
      <c r="A7" s="1"/>
      <c r="B7" s="1"/>
      <c r="C7" s="1" t="s">
        <v>59</v>
      </c>
      <c r="D7" s="1"/>
      <c r="E7" s="4"/>
    </row>
    <row r="8" spans="1:5" ht="15.75" thickBot="1" x14ac:dyDescent="0.3">
      <c r="A8" s="1"/>
      <c r="B8" s="1"/>
      <c r="C8" s="1"/>
      <c r="D8" s="1" t="s">
        <v>60</v>
      </c>
      <c r="E8" s="27">
        <v>23584.85</v>
      </c>
    </row>
    <row r="9" spans="1:5" ht="15.75" thickBot="1" x14ac:dyDescent="0.3">
      <c r="A9" s="1"/>
      <c r="B9" s="1"/>
      <c r="C9" s="1" t="s">
        <v>61</v>
      </c>
      <c r="D9" s="1"/>
      <c r="E9" s="17">
        <f>ROUND(SUM(E7:E8),5)</f>
        <v>23584.85</v>
      </c>
    </row>
    <row r="10" spans="1:5" ht="15.75" thickBot="1" x14ac:dyDescent="0.3">
      <c r="A10" s="1"/>
      <c r="B10" s="1" t="s">
        <v>62</v>
      </c>
      <c r="C10" s="1"/>
      <c r="D10" s="1"/>
      <c r="E10" s="17">
        <f>ROUND(E6+E9,5)</f>
        <v>23584.85</v>
      </c>
    </row>
    <row r="11" spans="1:5" s="6" customFormat="1" ht="12" thickBot="1" x14ac:dyDescent="0.25">
      <c r="A11" s="1" t="s">
        <v>63</v>
      </c>
      <c r="B11" s="1"/>
      <c r="C11" s="1"/>
      <c r="D11" s="1"/>
      <c r="E11" s="20">
        <f>ROUND(E5+E10,5)</f>
        <v>23584.85</v>
      </c>
    </row>
    <row r="12" spans="1:5" ht="15.75" thickTop="1" x14ac:dyDescent="0.25">
      <c r="A12" s="1" t="s">
        <v>64</v>
      </c>
      <c r="B12" s="1"/>
      <c r="C12" s="1"/>
      <c r="D12" s="1"/>
      <c r="E12" s="19"/>
    </row>
    <row r="13" spans="1:5" x14ac:dyDescent="0.25">
      <c r="A13" s="1"/>
      <c r="B13" s="1" t="s">
        <v>65</v>
      </c>
      <c r="C13" s="1"/>
      <c r="D13" s="1"/>
      <c r="E13" s="19"/>
    </row>
    <row r="14" spans="1:5" ht="15.75" thickBot="1" x14ac:dyDescent="0.3">
      <c r="A14" s="1"/>
      <c r="B14" s="1"/>
      <c r="C14" s="1" t="s">
        <v>51</v>
      </c>
      <c r="D14" s="1"/>
      <c r="E14" s="27">
        <v>23584.85</v>
      </c>
    </row>
    <row r="15" spans="1:5" ht="15.75" thickBot="1" x14ac:dyDescent="0.3">
      <c r="A15" s="1"/>
      <c r="B15" s="1" t="s">
        <v>66</v>
      </c>
      <c r="C15" s="1"/>
      <c r="D15" s="1"/>
      <c r="E15" s="17">
        <f>ROUND(SUM(E13:E14),5)</f>
        <v>23584.85</v>
      </c>
    </row>
    <row r="16" spans="1:5" s="6" customFormat="1" ht="12" thickBot="1" x14ac:dyDescent="0.25">
      <c r="A16" s="1" t="s">
        <v>67</v>
      </c>
      <c r="B16" s="1"/>
      <c r="C16" s="1"/>
      <c r="D16" s="1"/>
      <c r="E16" s="20">
        <f>ROUND(E12+E15,5)</f>
        <v>23584.85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June 30,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Terry Saucier</cp:lastModifiedBy>
  <cp:lastPrinted>2020-07-07T19:40:39Z</cp:lastPrinted>
  <dcterms:created xsi:type="dcterms:W3CDTF">2020-07-07T19:16:38Z</dcterms:created>
  <dcterms:modified xsi:type="dcterms:W3CDTF">2020-08-20T01:49:25Z</dcterms:modified>
</cp:coreProperties>
</file>