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Sheet1" sheetId="1" r:id="rId1"/>
  </sheets>
  <definedNames>
    <definedName name="_xlnm.Print_Titles" localSheetId="0">Sheet1!$A:$F,Sheet1!$1:$2</definedName>
    <definedName name="QB_COLUMN_59200" localSheetId="0" hidden="1">Sheet1!#REF!</definedName>
    <definedName name="QB_COLUMN_62220" localSheetId="0" hidden="1">Sheet1!$G$2</definedName>
    <definedName name="QB_COLUMN_76210" localSheetId="0" hidden="1">Sheet1!#REF!</definedName>
    <definedName name="QB_COLUMN_76230" localSheetId="0" hidden="1">Sheet1!#REF!</definedName>
    <definedName name="QB_COLUMN_76240" localSheetId="0" hidden="1">Sheet1!$I$2</definedName>
    <definedName name="QB_DATA_0" localSheetId="0" hidden="1">Sheet1!$4:$4,Sheet1!$10:$10,Sheet1!$12:$12,Sheet1!$13:$13,Sheet1!$14:$14,Sheet1!$15:$15,Sheet1!$16:$16,Sheet1!$17:$17,Sheet1!$18:$18,Sheet1!$19:$19,Sheet1!$21:$21,Sheet1!$26:$26,Sheet1!$27:$27,Sheet1!$28:$28,Sheet1!$30:$30,Sheet1!$33:$33</definedName>
    <definedName name="QB_DATA_1" localSheetId="0" hidden="1">Sheet1!$34:$34,Sheet1!$35:$35,Sheet1!$38:$38,Sheet1!$39:$39,Sheet1!$41:$41,Sheet1!$43:$43,Sheet1!$46:$46,Sheet1!$47:$47,Sheet1!$48:$48,Sheet1!$49:$49,Sheet1!$50:$50,Sheet1!$51:$51,Sheet1!$52:$52,Sheet1!$53:$53,Sheet1!$54:$54,Sheet1!$55:$55</definedName>
    <definedName name="QB_DATA_2" localSheetId="0" hidden="1">Sheet1!$56:$56,Sheet1!$58:$58,Sheet1!$59:$59,Sheet1!$60:$60,Sheet1!$61:$61,Sheet1!$64:$64,Sheet1!$65:$65,Sheet1!#REF!,Sheet1!$69:$69,Sheet1!$70:$70,Sheet1!$74:$74,Sheet1!$76:$76</definedName>
    <definedName name="QB_FORMULA_0" localSheetId="0" hidden="1">Sheet1!#REF!,Sheet1!$G$5,Sheet1!#REF!,Sheet1!$I$5,Sheet1!#REF!,Sheet1!#REF!,Sheet1!$G$11,Sheet1!#REF!,Sheet1!$I$11,Sheet1!#REF!,Sheet1!#REF!,Sheet1!$G$20,Sheet1!#REF!,Sheet1!$I$20,Sheet1!#REF!,Sheet1!#REF!</definedName>
    <definedName name="QB_FORMULA_1" localSheetId="0" hidden="1">Sheet1!$G$22,Sheet1!#REF!,Sheet1!$I$22,Sheet1!#REF!,Sheet1!#REF!,Sheet1!$G$29,Sheet1!#REF!,Sheet1!$I$29,Sheet1!#REF!,Sheet1!#REF!,Sheet1!$G$34,Sheet1!#REF!,Sheet1!$I$34,Sheet1!#REF!,Sheet1!#REF!,Sheet1!$G$38</definedName>
    <definedName name="QB_FORMULA_2" localSheetId="0" hidden="1">Sheet1!#REF!,Sheet1!$I$38,Sheet1!#REF!,Sheet1!#REF!,Sheet1!$G$55,Sheet1!#REF!,Sheet1!$I$55,Sheet1!#REF!,Sheet1!#REF!,Sheet1!$G$60,Sheet1!#REF!,Sheet1!$I$60,Sheet1!#REF!,Sheet1!$G$64,Sheet1!#REF!,Sheet1!$I$64</definedName>
    <definedName name="QB_FORMULA_3" localSheetId="0" hidden="1">Sheet1!#REF!,Sheet1!#REF!,Sheet1!$G$65,Sheet1!#REF!,Sheet1!$I$65,Sheet1!#REF!,Sheet1!#REF!,Sheet1!$G$68,Sheet1!#REF!,Sheet1!$I$68,Sheet1!#REF!,Sheet1!#REF!,Sheet1!$G$76,Sheet1!#REF!,Sheet1!$I$76,Sheet1!#REF!</definedName>
    <definedName name="QB_FORMULA_4" localSheetId="0" hidden="1">Sheet1!#REF!,Sheet1!$G$78,Sheet1!#REF!,Sheet1!$I$78,Sheet1!#REF!,Sheet1!#REF!,Sheet1!$G$79,Sheet1!#REF!,Sheet1!$I$79</definedName>
    <definedName name="QB_ROW_10020" localSheetId="0" hidden="1">Sheet1!#REF!</definedName>
    <definedName name="QB_ROW_10320" localSheetId="0" hidden="1">Sheet1!#REF!</definedName>
    <definedName name="QB_ROW_105240" localSheetId="0" hidden="1">Sheet1!$E$62</definedName>
    <definedName name="QB_ROW_108250" localSheetId="0" hidden="1">Sheet1!$F$50</definedName>
    <definedName name="QB_ROW_109030" localSheetId="0" hidden="1">Sheet1!$D$38</definedName>
    <definedName name="QB_ROW_109330" localSheetId="0" hidden="1">Sheet1!$D$41</definedName>
    <definedName name="QB_ROW_11020" localSheetId="0" hidden="1">Sheet1!$C$69</definedName>
    <definedName name="QB_ROW_11320" localSheetId="0" hidden="1">Sheet1!$C$76</definedName>
    <definedName name="QB_ROW_123240" localSheetId="0" hidden="1">Sheet1!$E$15</definedName>
    <definedName name="QB_ROW_13320" localSheetId="0" hidden="1">Sheet1!$C$77</definedName>
    <definedName name="QB_ROW_138230" localSheetId="0" hidden="1">Sheet1!$D$72</definedName>
    <definedName name="QB_ROW_141250" localSheetId="0" hidden="1">Sheet1!$F$51</definedName>
    <definedName name="QB_ROW_142240" localSheetId="0" hidden="1">Sheet1!$E$60</definedName>
    <definedName name="QB_ROW_15040" localSheetId="0" hidden="1">Sheet1!$E$9</definedName>
    <definedName name="QB_ROW_15340" localSheetId="0" hidden="1">Sheet1!$E$11</definedName>
    <definedName name="QB_ROW_154250" localSheetId="0" hidden="1">Sheet1!$F$52</definedName>
    <definedName name="QB_ROW_158230" localSheetId="0" hidden="1">Sheet1!#REF!</definedName>
    <definedName name="QB_ROW_161240" localSheetId="0" hidden="1">Sheet1!$E$18</definedName>
    <definedName name="QB_ROW_162240" localSheetId="0" hidden="1">Sheet1!$E$44</definedName>
    <definedName name="QB_ROW_165230" localSheetId="0" hidden="1">Sheet1!$D$70</definedName>
    <definedName name="QB_ROW_167240" localSheetId="0" hidden="1">Sheet1!$E$39</definedName>
    <definedName name="QB_ROW_168240" localSheetId="0" hidden="1">Sheet1!$E$40</definedName>
    <definedName name="QB_ROW_169250" localSheetId="0" hidden="1">Sheet1!$F$26</definedName>
    <definedName name="QB_ROW_170250" localSheetId="0" hidden="1">Sheet1!$F$28</definedName>
    <definedName name="QB_ROW_171250" localSheetId="0" hidden="1">Sheet1!$F$27</definedName>
    <definedName name="QB_ROW_172230" localSheetId="0" hidden="1">Sheet1!$D$42</definedName>
    <definedName name="QB_ROW_173240" localSheetId="0" hidden="1">Sheet1!$E$34</definedName>
    <definedName name="QB_ROW_174250" localSheetId="0" hidden="1">Sheet1!$F$10</definedName>
    <definedName name="QB_ROW_18030" localSheetId="0" hidden="1">Sheet1!$D$8</definedName>
    <definedName name="QB_ROW_18301" localSheetId="0" hidden="1">Sheet1!$A$79</definedName>
    <definedName name="QB_ROW_18330" localSheetId="0" hidden="1">Sheet1!$D$20</definedName>
    <definedName name="QB_ROW_20012" localSheetId="0" hidden="1">Sheet1!$B$3</definedName>
    <definedName name="QB_ROW_20240" localSheetId="0" hidden="1">Sheet1!$E$12</definedName>
    <definedName name="QB_ROW_20312" localSheetId="0" hidden="1">Sheet1!$B$5</definedName>
    <definedName name="QB_ROW_21012" localSheetId="0" hidden="1">Sheet1!$B$6</definedName>
    <definedName name="QB_ROW_21312" localSheetId="0" hidden="1">Sheet1!$B$78</definedName>
    <definedName name="QB_ROW_22240" localSheetId="0" hidden="1">Sheet1!$E$13</definedName>
    <definedName name="QB_ROW_23240" localSheetId="0" hidden="1">Sheet1!$E$14</definedName>
    <definedName name="QB_ROW_24240" localSheetId="0" hidden="1">Sheet1!$E$16</definedName>
    <definedName name="QB_ROW_25240" localSheetId="0" hidden="1">Sheet1!$E$17</definedName>
    <definedName name="QB_ROW_26240" localSheetId="0" hidden="1">Sheet1!$E$19</definedName>
    <definedName name="QB_ROW_28230" localSheetId="0" hidden="1">Sheet1!$D$21</definedName>
    <definedName name="QB_ROW_29030" localSheetId="0" hidden="1">Sheet1!$D$24</definedName>
    <definedName name="QB_ROW_29330" localSheetId="0" hidden="1">Sheet1!$D$37</definedName>
    <definedName name="QB_ROW_36240" localSheetId="0" hidden="1">Sheet1!$E$30</definedName>
    <definedName name="QB_ROW_37030" localSheetId="0" hidden="1">Sheet1!$D$43</definedName>
    <definedName name="QB_ROW_37330" localSheetId="0" hidden="1">Sheet1!$D$63</definedName>
    <definedName name="QB_ROW_39040" localSheetId="0" hidden="1">Sheet1!$E$46</definedName>
    <definedName name="QB_ROW_39340" localSheetId="0" hidden="1">Sheet1!$E$58</definedName>
    <definedName name="QB_ROW_42240" localSheetId="0" hidden="1">Sheet1!$E$59</definedName>
    <definedName name="QB_ROW_44030" localSheetId="0" hidden="1">Sheet1!$D$64</definedName>
    <definedName name="QB_ROW_44330" localSheetId="0" hidden="1">Sheet1!$D$67</definedName>
    <definedName name="QB_ROW_45240" localSheetId="0" hidden="1">Sheet1!$E$65</definedName>
    <definedName name="QB_ROW_46240" localSheetId="0" hidden="1">Sheet1!$E$66</definedName>
    <definedName name="QB_ROW_47220" localSheetId="0" hidden="1">Sheet1!$C$4</definedName>
    <definedName name="QB_ROW_48240" localSheetId="0" hidden="1">Sheet1!$E$33</definedName>
    <definedName name="QB_ROW_66250" localSheetId="0" hidden="1">Sheet1!$F$56</definedName>
    <definedName name="QB_ROW_67250" localSheetId="0" hidden="1">Sheet1!$F$55</definedName>
    <definedName name="QB_ROW_68250" localSheetId="0" hidden="1">Sheet1!$F$49</definedName>
    <definedName name="QB_ROW_69250" localSheetId="0" hidden="1">Sheet1!$F$48</definedName>
    <definedName name="QB_ROW_70250" localSheetId="0" hidden="1">Sheet1!$F$53</definedName>
    <definedName name="QB_ROW_71250" localSheetId="0" hidden="1">Sheet1!$F$54</definedName>
    <definedName name="QB_ROW_73250" localSheetId="0" hidden="1">Sheet1!$F$47</definedName>
    <definedName name="QB_ROW_79230" localSheetId="0" hidden="1">Sheet1!$D$75</definedName>
    <definedName name="QB_ROW_8020" localSheetId="0" hidden="1">Sheet1!$C$7</definedName>
    <definedName name="QB_ROW_82250" localSheetId="0" hidden="1">Sheet1!$F$57</definedName>
    <definedName name="QB_ROW_8320" localSheetId="0" hidden="1">Sheet1!$C$22</definedName>
    <definedName name="QB_ROW_9020" localSheetId="0" hidden="1">Sheet1!$C$23</definedName>
    <definedName name="QB_ROW_9320" localSheetId="0" hidden="1">Sheet1!$C$68</definedName>
    <definedName name="QB_ROW_93240" localSheetId="0" hidden="1">Sheet1!$E$35</definedName>
    <definedName name="QB_ROW_97040" localSheetId="0" hidden="1">Sheet1!$E$25</definedName>
    <definedName name="QB_ROW_97340" localSheetId="0" hidden="1">Sheet1!$E$29</definedName>
    <definedName name="QB_ROW_98240" localSheetId="0" hidden="1">Sheet1!$E$61</definedName>
    <definedName name="QBCANSUPPORTUPDATE" localSheetId="0">TRUE</definedName>
    <definedName name="QBCOMPANYFILENAME" localSheetId="0">"C:\Users\Public\Documents\Intuit\QuickBooks\Company Files\Tarzana Neighborhood Council FYE 6-14.qbw"</definedName>
    <definedName name="QBENDDATE" localSheetId="0">20180430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20180401</definedName>
  </definedNames>
  <calcPr calcId="125725"/>
</workbook>
</file>

<file path=xl/calcChain.xml><?xml version="1.0" encoding="utf-8"?>
<calcChain xmlns="http://schemas.openxmlformats.org/spreadsheetml/2006/main">
  <c r="K63" i="1"/>
  <c r="L78"/>
  <c r="L79" s="1"/>
  <c r="K41"/>
  <c r="I76"/>
  <c r="G76"/>
  <c r="I67"/>
  <c r="G67"/>
  <c r="I58"/>
  <c r="I63" s="1"/>
  <c r="G58"/>
  <c r="G63" s="1"/>
  <c r="I41"/>
  <c r="G41"/>
  <c r="I29"/>
  <c r="I37" s="1"/>
  <c r="G29"/>
  <c r="G37" s="1"/>
  <c r="I11"/>
  <c r="I20" s="1"/>
  <c r="I22" s="1"/>
  <c r="G11"/>
  <c r="G20" s="1"/>
  <c r="G22" s="1"/>
  <c r="I5"/>
  <c r="G5"/>
  <c r="L76"/>
  <c r="L67"/>
  <c r="L58"/>
  <c r="L63" s="1"/>
  <c r="L29"/>
  <c r="L37" s="1"/>
  <c r="L11"/>
  <c r="L20" s="1"/>
  <c r="L5"/>
  <c r="L21"/>
  <c r="K76"/>
  <c r="K67"/>
  <c r="K58"/>
  <c r="K29"/>
  <c r="K37" s="1"/>
  <c r="K11"/>
  <c r="K20" s="1"/>
  <c r="K22" s="1"/>
  <c r="K5"/>
  <c r="I68" l="1"/>
  <c r="I78" s="1"/>
  <c r="I79" s="1"/>
  <c r="K68"/>
  <c r="K78" s="1"/>
  <c r="K79" s="1"/>
  <c r="L68"/>
  <c r="L22"/>
  <c r="G68"/>
  <c r="G78" s="1"/>
  <c r="G79" s="1"/>
</calcChain>
</file>

<file path=xl/sharedStrings.xml><?xml version="1.0" encoding="utf-8"?>
<sst xmlns="http://schemas.openxmlformats.org/spreadsheetml/2006/main" count="91" uniqueCount="89">
  <si>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</si>
  <si>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</si>
  <si>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</si>
  <si>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</si>
  <si>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</si>
  <si>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</si>
  <si>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</si>
  <si>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Retreat 2018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</si>
  <si>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</si>
  <si>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</si>
  <si>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</si>
  <si>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</si>
  <si>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</si>
  <si>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</si>
  <si>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</si>
  <si>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</si>
  <si>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</si>
  <si>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</si>
  <si>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</si>
  <si>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</si>
  <si>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</si>
  <si>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</si>
  <si>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</si>
  <si>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</si>
  <si>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</si>
  <si>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</si>
  <si>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</si>
  <si>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</si>
  <si>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Outreach Committee Expenses</t>
  </si>
  <si>
    <t>Social Media</t>
  </si>
  <si>
    <t>T-Shirts Rec center</t>
  </si>
  <si>
    <t>Total Advertising</t>
  </si>
  <si>
    <t>Animal Welfare Committee</t>
  </si>
  <si>
    <t>Canopy Back Yard</t>
  </si>
  <si>
    <t>Kongs</t>
  </si>
  <si>
    <t>Total Animal Welfare Committee</t>
  </si>
  <si>
    <t>Beautification Committee Expens</t>
  </si>
  <si>
    <t>Events</t>
  </si>
  <si>
    <t>Community Plan Workshop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</si>
  <si>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</si>
  <si>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</si>
  <si>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</si>
  <si>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</si>
  <si>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</si>
  <si>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</si>
  <si>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</si>
  <si>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</si>
  <si>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</si>
  <si>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</si>
  <si>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</si>
  <si>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</si>
  <si>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</si>
  <si>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TPOA Town Hall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</si>
  <si>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</si>
  <si>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</si>
  <si>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</si>
  <si>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</si>
  <si>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</si>
  <si>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</si>
  <si>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</si>
  <si>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</si>
  <si>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</si>
  <si>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</si>
  <si>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Tarzana El-Accelerated Reader P</t>
  </si>
  <si>
    <t>WH-Tarzana COC Foundation</t>
  </si>
  <si>
    <t>Total 400 Neighborhood Purpose Grants</t>
  </si>
  <si>
    <t>900 Unallocated</t>
  </si>
  <si>
    <t>Total Expense</t>
  </si>
  <si>
    <t>Excess of Revenues Over/(Under) Expenses</t>
  </si>
  <si>
    <t>So Cal Preparedness Fdn</t>
  </si>
  <si>
    <t>Comments</t>
  </si>
  <si>
    <t>$200/mtg for 12 meetings</t>
  </si>
  <si>
    <t>$225/mtg for 12 meetings</t>
  </si>
  <si>
    <t>$700/Quarter +$1,000</t>
  </si>
  <si>
    <t>Estimate</t>
  </si>
  <si>
    <t>$40/month</t>
  </si>
  <si>
    <t>$150/month</t>
  </si>
  <si>
    <t>2018-19 Request as of 5-22-18</t>
  </si>
  <si>
    <t>2018-19 Additional Request as of 6-12-18</t>
  </si>
  <si>
    <t>2018-19 Total Request as of  6-12-18</t>
  </si>
  <si>
    <t>TCCC DG</t>
  </si>
  <si>
    <t>2017-18 Actual as of 5-31-18</t>
  </si>
  <si>
    <t>Budget 2017-18</t>
  </si>
  <si>
    <t>2017-18 Est as of 6-7-18</t>
  </si>
  <si>
    <t>Name Tags &amp; Shirts</t>
  </si>
  <si>
    <t>Neighborhood Watch Signs</t>
  </si>
  <si>
    <t>Tarzana Welcome Sign</t>
  </si>
  <si>
    <t>Congress of Neighborhoods</t>
  </si>
  <si>
    <t>PESA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</si>
</sst>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39" fontId="6" fillId="0" borderId="0" xfId="0" applyNumberFormat="1" applyFont="1"/>
    <xf numFmtId="164" fontId="5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Fill="1" applyBorder="1"/>
    <xf numFmtId="164" fontId="5" fillId="0" borderId="0" xfId="0" applyNumberFormat="1" applyFont="1" applyBorder="1"/>
    <xf numFmtId="7" fontId="5" fillId="0" borderId="0" xfId="0" applyNumberFormat="1" applyFont="1" applyFill="1" applyBorder="1"/>
    <xf numFmtId="39" fontId="6" fillId="0" borderId="0" xfId="0" applyNumberFormat="1" applyFont="1" applyBorder="1"/>
    <xf numFmtId="39" fontId="5" fillId="0" borderId="0" xfId="0" applyNumberFormat="1" applyFont="1" applyBorder="1"/>
    <xf numFmtId="7" fontId="7" fillId="0" borderId="0" xfId="0" applyNumberFormat="1" applyFont="1" applyBorder="1"/>
    <xf numFmtId="0" fontId="1" fillId="0" borderId="4" xfId="0" applyFont="1" applyBorder="1" applyAlignment="1">
      <alignment horizontal="center" wrapText="1"/>
    </xf>
    <xf numFmtId="39" fontId="3" fillId="0" borderId="0" xfId="0" applyNumberFormat="1" applyFont="1"/>
    <xf numFmtId="49" fontId="2" fillId="0" borderId="2" xfId="0" applyNumberFormat="1" applyFont="1" applyBorder="1" applyAlignment="1">
      <alignment horizontal="center" wrapText="1"/>
    </xf>
    <xf numFmtId="0" fontId="0" fillId="0" borderId="0" xfId="0" applyFont="1"/>
    <xf numFmtId="7" fontId="0" fillId="0" borderId="0" xfId="0" applyNumberFormat="1" applyFont="1"/>
    <xf numFmtId="7" fontId="8" fillId="0" borderId="3" xfId="0" applyNumberFormat="1" applyFont="1" applyBorder="1"/>
    <xf numFmtId="7" fontId="8" fillId="0" borderId="3" xfId="0" applyNumberFormat="1" applyFont="1" applyFill="1" applyBorder="1"/>
    <xf numFmtId="39" fontId="8" fillId="0" borderId="0" xfId="0" applyNumberFormat="1" applyFont="1"/>
    <xf numFmtId="39" fontId="0" fillId="0" borderId="0" xfId="0" applyNumberFormat="1" applyFont="1"/>
    <xf numFmtId="39" fontId="0" fillId="0" borderId="3" xfId="0" applyNumberFormat="1" applyFont="1" applyBorder="1"/>
    <xf numFmtId="39" fontId="8" fillId="0" borderId="3" xfId="0" applyNumberFormat="1" applyFont="1" applyBorder="1"/>
    <xf numFmtId="39" fontId="8" fillId="0" borderId="3" xfId="0" applyNumberFormat="1" applyFont="1" applyFill="1" applyBorder="1"/>
    <xf numFmtId="39" fontId="8" fillId="0" borderId="0" xfId="0" applyNumberFormat="1" applyFont="1" applyFill="1" applyBorder="1"/>
    <xf numFmtId="39" fontId="0" fillId="0" borderId="0" xfId="0" applyNumberFormat="1" applyFont="1" applyBorder="1"/>
    <xf numFmtId="7" fontId="9" fillId="0" borderId="0" xfId="0" applyNumberFormat="1" applyFont="1"/>
    <xf numFmtId="7" fontId="9" fillId="0" borderId="5" xfId="0" applyNumberFormat="1" applyFont="1" applyBorder="1"/>
    <xf numFmtId="7" fontId="8" fillId="0" borderId="0" xfId="0" applyNumberFormat="1" applyFont="1"/>
    <xf numFmtId="39" fontId="8" fillId="0" borderId="0" xfId="0" applyNumberFormat="1" applyFont="1" applyBorder="1"/>
    <xf numFmtId="39" fontId="8" fillId="0" borderId="4" xfId="0" applyNumberFormat="1" applyFont="1" applyBorder="1"/>
    <xf numFmtId="39" fontId="8" fillId="0" borderId="6" xfId="0" applyNumberFormat="1" applyFont="1" applyBorder="1"/>
    <xf numFmtId="39" fontId="9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80"/>
  <sheetViews>
    <sheetView tabSelected="1" workbookViewId="0">
      <pane xSplit="6" ySplit="2" topLeftCell="G67" activePane="bottomRight" state="frozenSplit"/>
      <selection pane="topRight" activeCell="G1" sqref="G1"/>
      <selection pane="bottomLeft" activeCell="A3" sqref="A3"/>
      <selection pane="bottomRight" activeCell="K36" sqref="K36"/>
    </sheetView>
  </sheetViews>
  <sheetFormatPr defaultRowHeight="15"/>
  <cols>
    <col min="1" max="1" width="6.28515625" style="9" customWidth="1"/>
    <col min="2" max="2" width="6.140625" style="9" customWidth="1"/>
    <col min="3" max="3" width="5.85546875" style="9" customWidth="1"/>
    <col min="4" max="4" width="5.7109375" style="9" customWidth="1"/>
    <col min="5" max="5" width="6.28515625" style="9" customWidth="1"/>
    <col min="6" max="6" width="26.28515625" style="9" customWidth="1"/>
    <col min="7" max="7" width="11" style="10" bestFit="1" customWidth="1"/>
    <col min="8" max="8" width="2.28515625" style="10" customWidth="1"/>
    <col min="9" max="9" width="11.28515625" style="10" bestFit="1" customWidth="1"/>
    <col min="10" max="10" width="2.28515625" customWidth="1"/>
    <col min="11" max="11" width="12.140625" customWidth="1"/>
    <col min="12" max="13" width="13.42578125" customWidth="1"/>
    <col min="14" max="14" width="14.42578125" customWidth="1"/>
    <col min="15" max="15" width="22.28515625" bestFit="1" customWidth="1"/>
  </cols>
  <sheetData>
    <row r="1" spans="1:15" ht="15.75" thickBot="1">
      <c r="A1" s="1"/>
      <c r="B1" s="1"/>
      <c r="C1" s="1"/>
      <c r="D1" s="1"/>
      <c r="E1" s="1"/>
      <c r="F1" s="1"/>
      <c r="G1" s="3"/>
      <c r="H1" s="2"/>
      <c r="I1" s="3"/>
    </row>
    <row r="2" spans="1:15" s="8" customFormat="1" ht="61.5" thickTop="1" thickBot="1">
      <c r="A2" s="5"/>
      <c r="B2" s="5"/>
      <c r="C2" s="5"/>
      <c r="D2" s="5"/>
      <c r="E2" s="5"/>
      <c r="F2" s="5"/>
      <c r="G2" s="24" t="s">
        <v>81</v>
      </c>
      <c r="H2" s="7"/>
      <c r="I2" s="6" t="s">
        <v>82</v>
      </c>
      <c r="K2" s="11" t="s">
        <v>83</v>
      </c>
      <c r="L2" s="11" t="s">
        <v>77</v>
      </c>
      <c r="M2" s="22" t="s">
        <v>78</v>
      </c>
      <c r="N2" s="22" t="s">
        <v>79</v>
      </c>
      <c r="O2" s="12" t="s">
        <v>70</v>
      </c>
    </row>
    <row r="3" spans="1:15" ht="15.75" thickTop="1">
      <c r="A3" s="1"/>
      <c r="B3" s="1" t="s">
        <v>0</v>
      </c>
      <c r="C3" s="1"/>
      <c r="D3" s="1"/>
      <c r="E3" s="1"/>
      <c r="F3" s="1"/>
      <c r="G3" s="23"/>
      <c r="H3" s="23"/>
      <c r="I3" s="23"/>
    </row>
    <row r="4" spans="1:15" ht="15.75" thickBot="1">
      <c r="A4" s="1"/>
      <c r="B4" s="1"/>
      <c r="C4" s="1" t="s">
        <v>1</v>
      </c>
      <c r="D4" s="1"/>
      <c r="E4" s="1"/>
      <c r="F4" s="1"/>
      <c r="G4" s="27">
        <v>42000</v>
      </c>
      <c r="H4" s="38"/>
      <c r="I4" s="27">
        <v>42000</v>
      </c>
      <c r="J4" s="26"/>
      <c r="K4" s="27">
        <v>42000</v>
      </c>
      <c r="L4" s="28">
        <v>42000</v>
      </c>
      <c r="M4" s="18"/>
    </row>
    <row r="5" spans="1:15">
      <c r="A5" s="1"/>
      <c r="B5" s="1" t="s">
        <v>2</v>
      </c>
      <c r="C5" s="1"/>
      <c r="D5" s="1"/>
      <c r="E5" s="1"/>
      <c r="F5" s="1"/>
      <c r="G5" s="29">
        <f>ROUND(SUM(G3:G4),5)</f>
        <v>42000</v>
      </c>
      <c r="H5" s="29"/>
      <c r="I5" s="29">
        <f>ROUND(SUM(I3:I4),5)</f>
        <v>42000</v>
      </c>
      <c r="J5" s="30"/>
      <c r="K5" s="29">
        <f>ROUND(SUM(K3:K4),5)</f>
        <v>42000</v>
      </c>
      <c r="L5" s="29">
        <f>ROUND(SUM(L3:L4),5)</f>
        <v>42000</v>
      </c>
      <c r="M5" s="15"/>
    </row>
    <row r="6" spans="1:15">
      <c r="A6" s="1"/>
      <c r="B6" s="1" t="s">
        <v>3</v>
      </c>
      <c r="C6" s="1"/>
      <c r="D6" s="1"/>
      <c r="E6" s="1"/>
      <c r="F6" s="1"/>
      <c r="G6" s="29"/>
      <c r="H6" s="29"/>
      <c r="I6" s="29"/>
      <c r="J6" s="30"/>
      <c r="K6" s="29"/>
      <c r="L6" s="30"/>
      <c r="M6" s="13"/>
    </row>
    <row r="7" spans="1:15">
      <c r="A7" s="1"/>
      <c r="B7" s="1"/>
      <c r="C7" s="1" t="s">
        <v>4</v>
      </c>
      <c r="D7" s="1"/>
      <c r="E7" s="1"/>
      <c r="F7" s="1"/>
      <c r="G7" s="29"/>
      <c r="H7" s="29"/>
      <c r="I7" s="29"/>
      <c r="J7" s="30"/>
      <c r="K7" s="29"/>
      <c r="L7" s="30"/>
      <c r="M7" s="13"/>
    </row>
    <row r="8" spans="1:15">
      <c r="A8" s="1"/>
      <c r="B8" s="1"/>
      <c r="C8" s="1"/>
      <c r="D8" s="1" t="s">
        <v>5</v>
      </c>
      <c r="E8" s="1"/>
      <c r="F8" s="1"/>
      <c r="G8" s="29"/>
      <c r="H8" s="29"/>
      <c r="I8" s="29"/>
      <c r="J8" s="30"/>
      <c r="K8" s="29"/>
      <c r="L8" s="30"/>
      <c r="M8" s="13"/>
    </row>
    <row r="9" spans="1:15">
      <c r="A9" s="1"/>
      <c r="B9" s="1"/>
      <c r="C9" s="1"/>
      <c r="D9" s="1"/>
      <c r="E9" s="1" t="s">
        <v>6</v>
      </c>
      <c r="F9" s="1"/>
      <c r="G9" s="29"/>
      <c r="H9" s="29"/>
      <c r="I9" s="29"/>
      <c r="J9" s="30"/>
      <c r="K9" s="29"/>
      <c r="L9" s="30"/>
      <c r="M9" s="13"/>
    </row>
    <row r="10" spans="1:15" ht="15.75" thickBot="1">
      <c r="A10" s="1"/>
      <c r="B10" s="1"/>
      <c r="C10" s="1"/>
      <c r="D10" s="1"/>
      <c r="E10" s="1"/>
      <c r="F10" s="1" t="s">
        <v>7</v>
      </c>
      <c r="G10" s="32">
        <v>817.79</v>
      </c>
      <c r="H10" s="29"/>
      <c r="I10" s="32">
        <v>1000</v>
      </c>
      <c r="J10" s="30"/>
      <c r="K10" s="32">
        <v>817.79</v>
      </c>
      <c r="L10" s="31"/>
      <c r="M10" s="19"/>
    </row>
    <row r="11" spans="1:15">
      <c r="A11" s="1"/>
      <c r="B11" s="1"/>
      <c r="C11" s="1"/>
      <c r="D11" s="1"/>
      <c r="E11" s="1" t="s">
        <v>8</v>
      </c>
      <c r="F11" s="1"/>
      <c r="G11" s="29">
        <f>ROUND(SUM(G9:G10),5)</f>
        <v>817.79</v>
      </c>
      <c r="H11" s="29"/>
      <c r="I11" s="29">
        <f>ROUND(SUM(I9:I10),5)</f>
        <v>1000</v>
      </c>
      <c r="J11" s="30"/>
      <c r="K11" s="29">
        <f>ROUND(SUM(K9:K10),5)</f>
        <v>817.79</v>
      </c>
      <c r="L11" s="29">
        <f>ROUND(SUM(L9:L10),5)</f>
        <v>0</v>
      </c>
      <c r="M11" s="15"/>
    </row>
    <row r="12" spans="1:15">
      <c r="A12" s="1"/>
      <c r="B12" s="1"/>
      <c r="C12" s="1"/>
      <c r="D12" s="1"/>
      <c r="E12" s="1" t="s">
        <v>9</v>
      </c>
      <c r="F12" s="1"/>
      <c r="G12" s="29">
        <v>44.97</v>
      </c>
      <c r="H12" s="29"/>
      <c r="I12" s="29">
        <v>44.97</v>
      </c>
      <c r="J12" s="30"/>
      <c r="K12" s="29">
        <v>44.97</v>
      </c>
      <c r="L12" s="29">
        <v>100</v>
      </c>
      <c r="M12" s="15"/>
    </row>
    <row r="13" spans="1:15">
      <c r="A13" s="1"/>
      <c r="B13" s="1"/>
      <c r="C13" s="1"/>
      <c r="D13" s="1"/>
      <c r="E13" s="1" t="s">
        <v>10</v>
      </c>
      <c r="F13" s="1"/>
      <c r="G13" s="29">
        <v>128.49</v>
      </c>
      <c r="H13" s="29"/>
      <c r="I13" s="29">
        <v>150</v>
      </c>
      <c r="J13" s="30"/>
      <c r="K13" s="29">
        <v>128.49</v>
      </c>
      <c r="L13" s="29">
        <v>150</v>
      </c>
      <c r="M13" s="15"/>
    </row>
    <row r="14" spans="1:15">
      <c r="A14" s="1"/>
      <c r="B14" s="1"/>
      <c r="C14" s="1"/>
      <c r="D14" s="1"/>
      <c r="E14" s="1" t="s">
        <v>11</v>
      </c>
      <c r="F14" s="1"/>
      <c r="G14" s="29">
        <v>1685.61</v>
      </c>
      <c r="H14" s="29"/>
      <c r="I14" s="29">
        <v>1919.81</v>
      </c>
      <c r="J14" s="30"/>
      <c r="K14" s="29">
        <v>1832.45</v>
      </c>
      <c r="L14" s="29">
        <v>2400</v>
      </c>
      <c r="M14" s="15"/>
      <c r="O14" t="s">
        <v>71</v>
      </c>
    </row>
    <row r="15" spans="1:15">
      <c r="A15" s="1"/>
      <c r="B15" s="1"/>
      <c r="C15" s="1"/>
      <c r="D15" s="1"/>
      <c r="E15" s="1" t="s">
        <v>12</v>
      </c>
      <c r="F15" s="1"/>
      <c r="G15" s="29">
        <v>0</v>
      </c>
      <c r="H15" s="29"/>
      <c r="I15" s="29">
        <v>0</v>
      </c>
      <c r="J15" s="30"/>
      <c r="K15" s="29">
        <v>0</v>
      </c>
      <c r="L15" s="29">
        <v>100</v>
      </c>
      <c r="M15" s="15"/>
    </row>
    <row r="16" spans="1:15">
      <c r="A16" s="1"/>
      <c r="B16" s="1"/>
      <c r="C16" s="1"/>
      <c r="D16" s="1"/>
      <c r="E16" s="1" t="s">
        <v>13</v>
      </c>
      <c r="F16" s="1"/>
      <c r="G16" s="29">
        <v>140</v>
      </c>
      <c r="H16" s="29"/>
      <c r="I16" s="29">
        <v>140</v>
      </c>
      <c r="J16" s="30"/>
      <c r="K16" s="29">
        <v>140</v>
      </c>
      <c r="L16" s="29">
        <v>160</v>
      </c>
      <c r="M16" s="15"/>
    </row>
    <row r="17" spans="1:15">
      <c r="A17" s="1"/>
      <c r="B17" s="1"/>
      <c r="C17" s="1"/>
      <c r="D17" s="1"/>
      <c r="E17" s="1" t="s">
        <v>14</v>
      </c>
      <c r="F17" s="1"/>
      <c r="G17" s="29">
        <v>41.18</v>
      </c>
      <c r="H17" s="29"/>
      <c r="I17" s="29">
        <v>135.66</v>
      </c>
      <c r="J17" s="30"/>
      <c r="K17" s="29">
        <v>41.18</v>
      </c>
      <c r="L17" s="29">
        <v>200</v>
      </c>
      <c r="M17" s="15"/>
    </row>
    <row r="18" spans="1:15">
      <c r="A18" s="1"/>
      <c r="B18" s="1"/>
      <c r="C18" s="1"/>
      <c r="D18" s="1"/>
      <c r="E18" s="1" t="s">
        <v>15</v>
      </c>
      <c r="F18" s="1"/>
      <c r="G18" s="29">
        <v>339.93</v>
      </c>
      <c r="H18" s="29"/>
      <c r="I18" s="29">
        <v>339.93</v>
      </c>
      <c r="J18" s="30"/>
      <c r="K18" s="29">
        <v>339.93</v>
      </c>
      <c r="L18" s="30"/>
      <c r="M18" s="13"/>
    </row>
    <row r="19" spans="1:15" ht="15.75" thickBot="1">
      <c r="A19" s="1"/>
      <c r="B19" s="1"/>
      <c r="C19" s="1"/>
      <c r="D19" s="1"/>
      <c r="E19" s="1" t="s">
        <v>16</v>
      </c>
      <c r="F19" s="1"/>
      <c r="G19" s="32">
        <v>52.26</v>
      </c>
      <c r="H19" s="29"/>
      <c r="I19" s="32">
        <v>52.26</v>
      </c>
      <c r="J19" s="30"/>
      <c r="K19" s="32">
        <v>52.26</v>
      </c>
      <c r="L19" s="32">
        <v>75</v>
      </c>
      <c r="M19" s="20"/>
    </row>
    <row r="20" spans="1:15">
      <c r="A20" s="1"/>
      <c r="B20" s="1"/>
      <c r="C20" s="1"/>
      <c r="D20" s="1" t="s">
        <v>17</v>
      </c>
      <c r="E20" s="1"/>
      <c r="F20" s="1"/>
      <c r="G20" s="29">
        <f>ROUND(G8+SUM(G11:G19),5)</f>
        <v>3250.23</v>
      </c>
      <c r="H20" s="29"/>
      <c r="I20" s="29">
        <f>ROUND(I8+SUM(I11:I19),5)</f>
        <v>3782.63</v>
      </c>
      <c r="J20" s="30"/>
      <c r="K20" s="29">
        <f>ROUND(K8+SUM(K11:K19),5)</f>
        <v>3397.07</v>
      </c>
      <c r="L20" s="29">
        <f>ROUND(L8+SUM(L11:L19),5)</f>
        <v>3185</v>
      </c>
      <c r="M20" s="15"/>
    </row>
    <row r="21" spans="1:15" ht="15.75" thickBot="1">
      <c r="A21" s="1"/>
      <c r="B21" s="1"/>
      <c r="C21" s="1"/>
      <c r="D21" s="1" t="s">
        <v>18</v>
      </c>
      <c r="E21" s="1"/>
      <c r="F21" s="1"/>
      <c r="G21" s="32">
        <v>1882.65</v>
      </c>
      <c r="H21" s="29"/>
      <c r="I21" s="32">
        <v>2063</v>
      </c>
      <c r="J21" s="30"/>
      <c r="K21" s="32">
        <v>2275.35</v>
      </c>
      <c r="L21" s="31">
        <f>225*12</f>
        <v>2700</v>
      </c>
      <c r="M21" s="19"/>
      <c r="O21" t="s">
        <v>72</v>
      </c>
    </row>
    <row r="22" spans="1:15">
      <c r="A22" s="1"/>
      <c r="B22" s="1"/>
      <c r="C22" s="1" t="s">
        <v>19</v>
      </c>
      <c r="D22" s="1"/>
      <c r="E22" s="1"/>
      <c r="F22" s="1"/>
      <c r="G22" s="29">
        <f>ROUND(G7+SUM(G20:G21),5)</f>
        <v>5132.88</v>
      </c>
      <c r="H22" s="29"/>
      <c r="I22" s="29">
        <f>ROUND(I7+SUM(I20:I21),5)</f>
        <v>5845.63</v>
      </c>
      <c r="J22" s="30"/>
      <c r="K22" s="29">
        <f>ROUND(K7+SUM(K20:K21),5)</f>
        <v>5672.42</v>
      </c>
      <c r="L22" s="29">
        <f>ROUND(L7+SUM(L20:L21),5)</f>
        <v>5885</v>
      </c>
      <c r="M22" s="14"/>
    </row>
    <row r="23" spans="1:15">
      <c r="A23" s="1"/>
      <c r="B23" s="1"/>
      <c r="C23" s="1" t="s">
        <v>20</v>
      </c>
      <c r="D23" s="1"/>
      <c r="E23" s="1"/>
      <c r="F23" s="1"/>
      <c r="G23" s="29"/>
      <c r="H23" s="29"/>
      <c r="I23" s="29"/>
      <c r="J23" s="30"/>
      <c r="K23" s="29"/>
      <c r="L23" s="30"/>
      <c r="M23" s="13"/>
    </row>
    <row r="24" spans="1:15">
      <c r="A24" s="1"/>
      <c r="B24" s="1"/>
      <c r="C24" s="1"/>
      <c r="D24" s="1" t="s">
        <v>21</v>
      </c>
      <c r="E24" s="1"/>
      <c r="F24" s="1"/>
      <c r="G24" s="29"/>
      <c r="H24" s="29"/>
      <c r="I24" s="29"/>
      <c r="J24" s="30"/>
      <c r="K24" s="29"/>
      <c r="L24" s="30"/>
      <c r="M24" s="13"/>
    </row>
    <row r="25" spans="1:15">
      <c r="A25" s="1"/>
      <c r="B25" s="1"/>
      <c r="C25" s="1"/>
      <c r="D25" s="1"/>
      <c r="E25" s="1" t="s">
        <v>22</v>
      </c>
      <c r="F25" s="1"/>
      <c r="G25" s="29"/>
      <c r="H25" s="29"/>
      <c r="I25" s="29"/>
      <c r="J25" s="30"/>
      <c r="K25" s="29"/>
      <c r="L25" s="30"/>
      <c r="M25" s="13"/>
    </row>
    <row r="26" spans="1:15">
      <c r="A26" s="1"/>
      <c r="B26" s="1"/>
      <c r="C26" s="1"/>
      <c r="D26" s="1"/>
      <c r="E26" s="1"/>
      <c r="F26" s="1" t="s">
        <v>23</v>
      </c>
      <c r="G26" s="29">
        <v>0</v>
      </c>
      <c r="H26" s="29"/>
      <c r="I26" s="29">
        <v>0</v>
      </c>
      <c r="J26" s="30"/>
      <c r="K26" s="29">
        <v>0</v>
      </c>
      <c r="L26" s="29">
        <v>1500</v>
      </c>
      <c r="M26" s="15"/>
      <c r="O26" t="s">
        <v>74</v>
      </c>
    </row>
    <row r="27" spans="1:15">
      <c r="A27" s="1"/>
      <c r="B27" s="1"/>
      <c r="C27" s="1"/>
      <c r="D27" s="1"/>
      <c r="E27" s="1"/>
      <c r="F27" s="1" t="s">
        <v>24</v>
      </c>
      <c r="G27" s="29">
        <v>130.91999999999999</v>
      </c>
      <c r="H27" s="29"/>
      <c r="I27" s="29">
        <v>830.92</v>
      </c>
      <c r="J27" s="30"/>
      <c r="K27" s="29">
        <v>830.92</v>
      </c>
      <c r="L27" s="29">
        <v>3800</v>
      </c>
      <c r="M27" s="15"/>
      <c r="O27" t="s">
        <v>73</v>
      </c>
    </row>
    <row r="28" spans="1:15" ht="15.75" thickBot="1">
      <c r="A28" s="1"/>
      <c r="B28" s="1"/>
      <c r="C28" s="1"/>
      <c r="D28" s="1"/>
      <c r="E28" s="1"/>
      <c r="F28" s="1" t="s">
        <v>25</v>
      </c>
      <c r="G28" s="32">
        <v>0</v>
      </c>
      <c r="H28" s="29"/>
      <c r="I28" s="32">
        <v>0</v>
      </c>
      <c r="J28" s="30"/>
      <c r="K28" s="32">
        <v>0</v>
      </c>
      <c r="L28" s="33">
        <v>2000</v>
      </c>
      <c r="M28" s="16"/>
      <c r="O28" t="s">
        <v>74</v>
      </c>
    </row>
    <row r="29" spans="1:15">
      <c r="A29" s="1"/>
      <c r="B29" s="1"/>
      <c r="C29" s="1"/>
      <c r="D29" s="1"/>
      <c r="E29" s="1" t="s">
        <v>26</v>
      </c>
      <c r="F29" s="1"/>
      <c r="G29" s="29">
        <f>ROUND(SUM(G25:G28),5)</f>
        <v>130.91999999999999</v>
      </c>
      <c r="H29" s="29"/>
      <c r="I29" s="29">
        <f>ROUND(SUM(I25:I28),5)</f>
        <v>830.92</v>
      </c>
      <c r="J29" s="30"/>
      <c r="K29" s="29">
        <f>ROUND(SUM(K25:K28),5)</f>
        <v>830.92</v>
      </c>
      <c r="L29" s="29">
        <f>ROUND(SUM(L25:L28),5)</f>
        <v>7300</v>
      </c>
      <c r="M29" s="14"/>
    </row>
    <row r="30" spans="1:15">
      <c r="A30" s="1"/>
      <c r="B30" s="1"/>
      <c r="C30" s="1"/>
      <c r="D30" s="1"/>
      <c r="E30" s="1" t="s">
        <v>27</v>
      </c>
      <c r="F30" s="1"/>
      <c r="G30" s="29">
        <v>28.43</v>
      </c>
      <c r="H30" s="29"/>
      <c r="I30" s="29">
        <v>128.43</v>
      </c>
      <c r="J30" s="30"/>
      <c r="K30" s="29">
        <v>216.4</v>
      </c>
      <c r="L30" s="34">
        <v>250</v>
      </c>
      <c r="M30" s="16"/>
    </row>
    <row r="31" spans="1:15">
      <c r="A31" s="1"/>
      <c r="B31" s="1"/>
      <c r="C31" s="1"/>
      <c r="D31" s="1"/>
      <c r="E31" s="1" t="s">
        <v>84</v>
      </c>
      <c r="F31" s="1"/>
      <c r="G31" s="29">
        <v>301.67</v>
      </c>
      <c r="H31" s="29"/>
      <c r="I31" s="29">
        <v>317.55</v>
      </c>
      <c r="J31" s="30"/>
      <c r="K31" s="29">
        <v>301.67</v>
      </c>
      <c r="L31" s="34"/>
      <c r="M31" s="16"/>
    </row>
    <row r="32" spans="1:15">
      <c r="A32" s="1"/>
      <c r="B32" s="1"/>
      <c r="C32" s="1"/>
      <c r="D32" s="1"/>
      <c r="E32" s="1" t="s">
        <v>85</v>
      </c>
      <c r="F32" s="1"/>
      <c r="G32" s="29">
        <v>1299.5</v>
      </c>
      <c r="H32" s="29"/>
      <c r="I32" s="29">
        <v>1299.5</v>
      </c>
      <c r="J32" s="30"/>
      <c r="K32" s="29">
        <v>1299.5</v>
      </c>
      <c r="L32" s="34"/>
      <c r="M32" s="16"/>
    </row>
    <row r="33" spans="1:13">
      <c r="A33" s="1"/>
      <c r="B33" s="1"/>
      <c r="C33" s="1"/>
      <c r="D33" s="1"/>
      <c r="E33" s="1" t="s">
        <v>28</v>
      </c>
      <c r="F33" s="1"/>
      <c r="G33" s="29">
        <v>0</v>
      </c>
      <c r="H33" s="29"/>
      <c r="I33" s="29">
        <v>25</v>
      </c>
      <c r="J33" s="30"/>
      <c r="K33" s="29">
        <v>0</v>
      </c>
      <c r="L33" s="30"/>
      <c r="M33" s="13"/>
    </row>
    <row r="34" spans="1:13">
      <c r="A34" s="1"/>
      <c r="B34" s="1"/>
      <c r="C34" s="1"/>
      <c r="D34" s="1"/>
      <c r="E34" s="1" t="s">
        <v>29</v>
      </c>
      <c r="F34" s="1"/>
      <c r="G34" s="29">
        <v>0</v>
      </c>
      <c r="H34" s="29"/>
      <c r="I34" s="29">
        <v>250</v>
      </c>
      <c r="J34" s="30"/>
      <c r="K34" s="29">
        <v>0</v>
      </c>
      <c r="L34" s="30"/>
      <c r="M34" s="13"/>
    </row>
    <row r="35" spans="1:13">
      <c r="A35" s="1"/>
      <c r="B35" s="1"/>
      <c r="C35" s="1"/>
      <c r="D35" s="1"/>
      <c r="E35" s="1" t="s">
        <v>30</v>
      </c>
      <c r="F35" s="1"/>
      <c r="G35" s="29">
        <v>1861.34</v>
      </c>
      <c r="H35" s="29"/>
      <c r="I35" s="29">
        <v>2286.6</v>
      </c>
      <c r="J35" s="30"/>
      <c r="K35" s="39">
        <v>2178.16</v>
      </c>
      <c r="L35" s="35"/>
      <c r="M35" s="19"/>
    </row>
    <row r="36" spans="1:13" ht="15.75" thickBot="1">
      <c r="A36" s="1"/>
      <c r="B36" s="1"/>
      <c r="C36" s="1"/>
      <c r="D36" s="1"/>
      <c r="E36" s="1" t="s">
        <v>86</v>
      </c>
      <c r="F36" s="1"/>
      <c r="G36" s="32">
        <v>0</v>
      </c>
      <c r="H36" s="29"/>
      <c r="I36" s="32">
        <v>9000</v>
      </c>
      <c r="J36" s="30"/>
      <c r="K36" s="31">
        <v>9000</v>
      </c>
      <c r="L36" s="31"/>
      <c r="M36" s="14"/>
    </row>
    <row r="37" spans="1:13">
      <c r="A37" s="1"/>
      <c r="B37" s="1"/>
      <c r="C37" s="1"/>
      <c r="D37" s="1" t="s">
        <v>31</v>
      </c>
      <c r="E37" s="1"/>
      <c r="F37" s="1"/>
      <c r="G37" s="29">
        <f>ROUND(G24+SUM(G29:G36),5)</f>
        <v>3621.86</v>
      </c>
      <c r="H37" s="29"/>
      <c r="I37" s="29">
        <f>ROUND(I24+SUM(I29:I36),5)</f>
        <v>14138</v>
      </c>
      <c r="J37" s="30"/>
      <c r="K37" s="29">
        <f>ROUND(K24+SUM(K29:K36),5)</f>
        <v>13826.65</v>
      </c>
      <c r="L37" s="29">
        <f>ROUND(L24+SUM(L29:L35),5)</f>
        <v>7550</v>
      </c>
      <c r="M37" s="13"/>
    </row>
    <row r="38" spans="1:13">
      <c r="A38" s="1"/>
      <c r="B38" s="1"/>
      <c r="C38" s="1"/>
      <c r="D38" s="1" t="s">
        <v>32</v>
      </c>
      <c r="E38" s="1"/>
      <c r="F38" s="1"/>
      <c r="G38" s="29"/>
      <c r="H38" s="29"/>
      <c r="I38" s="29"/>
      <c r="J38" s="30"/>
      <c r="K38" s="29"/>
      <c r="L38" s="30"/>
      <c r="M38" s="13"/>
    </row>
    <row r="39" spans="1:13">
      <c r="A39" s="1"/>
      <c r="B39" s="1"/>
      <c r="C39" s="1"/>
      <c r="D39" s="1"/>
      <c r="E39" s="1" t="s">
        <v>33</v>
      </c>
      <c r="F39" s="1"/>
      <c r="G39" s="29"/>
      <c r="H39" s="29"/>
      <c r="I39" s="29"/>
      <c r="J39" s="30"/>
      <c r="K39" s="29"/>
      <c r="L39" s="30"/>
      <c r="M39" s="19"/>
    </row>
    <row r="40" spans="1:13" ht="15.75" thickBot="1">
      <c r="A40" s="1"/>
      <c r="B40" s="1"/>
      <c r="C40" s="1"/>
      <c r="D40" s="1"/>
      <c r="E40" s="1" t="s">
        <v>34</v>
      </c>
      <c r="F40" s="1"/>
      <c r="G40" s="32">
        <v>320.5</v>
      </c>
      <c r="H40" s="29"/>
      <c r="I40" s="32">
        <v>320.5</v>
      </c>
      <c r="J40" s="30"/>
      <c r="K40" s="32">
        <v>320.5</v>
      </c>
      <c r="L40" s="31"/>
      <c r="M40" s="14"/>
    </row>
    <row r="41" spans="1:13">
      <c r="A41" s="1"/>
      <c r="B41" s="1"/>
      <c r="C41" s="1"/>
      <c r="D41" s="1" t="s">
        <v>35</v>
      </c>
      <c r="E41" s="1"/>
      <c r="F41" s="1"/>
      <c r="G41" s="29">
        <f>ROUND(SUM(G38:G40),5)</f>
        <v>320.5</v>
      </c>
      <c r="H41" s="29"/>
      <c r="I41" s="29">
        <f>ROUND(SUM(I38:I40),5)</f>
        <v>320.5</v>
      </c>
      <c r="J41" s="30"/>
      <c r="K41" s="29">
        <f>ROUND(SUM(K38:K40),5)</f>
        <v>320.5</v>
      </c>
      <c r="L41" s="29"/>
      <c r="M41" s="13"/>
    </row>
    <row r="42" spans="1:13">
      <c r="A42" s="1"/>
      <c r="B42" s="1"/>
      <c r="C42" s="1"/>
      <c r="D42" s="1" t="s">
        <v>36</v>
      </c>
      <c r="E42" s="1"/>
      <c r="F42" s="1"/>
      <c r="G42" s="30">
        <v>0</v>
      </c>
      <c r="H42" s="30"/>
      <c r="I42" s="30">
        <v>50</v>
      </c>
      <c r="J42" s="30"/>
      <c r="K42" s="29">
        <v>0</v>
      </c>
      <c r="L42" s="30"/>
      <c r="M42" s="13"/>
    </row>
    <row r="43" spans="1:13">
      <c r="A43" s="1"/>
      <c r="B43" s="1"/>
      <c r="C43" s="1"/>
      <c r="D43" s="1" t="s">
        <v>37</v>
      </c>
      <c r="E43" s="1"/>
      <c r="F43" s="1"/>
      <c r="G43" s="30"/>
      <c r="H43" s="30"/>
      <c r="I43" s="30"/>
      <c r="J43" s="30"/>
      <c r="K43" s="29"/>
      <c r="L43" s="30"/>
      <c r="M43" s="13"/>
    </row>
    <row r="44" spans="1:13">
      <c r="A44" s="1"/>
      <c r="B44" s="1"/>
      <c r="C44" s="1"/>
      <c r="D44" s="1"/>
      <c r="E44" s="1" t="s">
        <v>38</v>
      </c>
      <c r="F44" s="1"/>
      <c r="G44" s="29">
        <v>113.01</v>
      </c>
      <c r="H44" s="29"/>
      <c r="I44" s="29">
        <v>113.01</v>
      </c>
      <c r="J44" s="30"/>
      <c r="K44" s="29">
        <v>113.01</v>
      </c>
      <c r="L44" s="30"/>
      <c r="M44" s="13"/>
    </row>
    <row r="45" spans="1:13">
      <c r="A45" s="1"/>
      <c r="B45" s="1"/>
      <c r="C45" s="1"/>
      <c r="D45" s="1"/>
      <c r="E45" s="1" t="s">
        <v>87</v>
      </c>
      <c r="F45" s="1"/>
      <c r="G45" s="29">
        <v>0</v>
      </c>
      <c r="H45" s="29"/>
      <c r="I45" s="29">
        <v>3500</v>
      </c>
      <c r="J45" s="30"/>
      <c r="K45" s="29">
        <v>3500</v>
      </c>
      <c r="L45" s="30"/>
      <c r="M45" s="13"/>
    </row>
    <row r="46" spans="1:13">
      <c r="A46" s="1"/>
      <c r="B46" s="1"/>
      <c r="C46" s="1"/>
      <c r="D46" s="1"/>
      <c r="E46" s="1" t="s">
        <v>39</v>
      </c>
      <c r="F46" s="1"/>
      <c r="G46" s="29"/>
      <c r="H46" s="29"/>
      <c r="I46" s="29"/>
      <c r="J46" s="30"/>
      <c r="K46" s="29"/>
      <c r="L46" s="30"/>
      <c r="M46" s="13"/>
    </row>
    <row r="47" spans="1:13">
      <c r="A47" s="1"/>
      <c r="B47" s="1"/>
      <c r="C47" s="1"/>
      <c r="D47" s="1"/>
      <c r="E47" s="1"/>
      <c r="F47" s="1" t="s">
        <v>40</v>
      </c>
      <c r="G47" s="29">
        <v>200</v>
      </c>
      <c r="H47" s="29"/>
      <c r="I47" s="29">
        <v>200</v>
      </c>
      <c r="J47" s="30"/>
      <c r="K47" s="29">
        <v>200</v>
      </c>
      <c r="L47" s="30"/>
      <c r="M47" s="13"/>
    </row>
    <row r="48" spans="1:13">
      <c r="A48" s="1"/>
      <c r="B48" s="1"/>
      <c r="C48" s="1"/>
      <c r="D48" s="1"/>
      <c r="E48" s="1"/>
      <c r="F48" s="1" t="s">
        <v>41</v>
      </c>
      <c r="G48" s="29">
        <v>110.15</v>
      </c>
      <c r="H48" s="29"/>
      <c r="I48" s="29">
        <v>110.15</v>
      </c>
      <c r="J48" s="30"/>
      <c r="K48" s="29">
        <v>110.15</v>
      </c>
      <c r="L48" s="30"/>
      <c r="M48" s="13"/>
    </row>
    <row r="49" spans="1:13">
      <c r="A49" s="1"/>
      <c r="B49" s="1"/>
      <c r="C49" s="1"/>
      <c r="D49" s="1"/>
      <c r="E49" s="1"/>
      <c r="F49" s="1" t="s">
        <v>22</v>
      </c>
      <c r="G49" s="29">
        <v>492.77</v>
      </c>
      <c r="H49" s="29"/>
      <c r="I49" s="29">
        <v>492.77</v>
      </c>
      <c r="J49" s="30"/>
      <c r="K49" s="29">
        <v>492.77</v>
      </c>
      <c r="L49" s="30"/>
      <c r="M49" s="13"/>
    </row>
    <row r="50" spans="1:13">
      <c r="A50" s="1"/>
      <c r="B50" s="1"/>
      <c r="C50" s="1"/>
      <c r="D50" s="1"/>
      <c r="E50" s="1"/>
      <c r="F50" s="1" t="s">
        <v>42</v>
      </c>
      <c r="G50" s="29">
        <v>300</v>
      </c>
      <c r="H50" s="29"/>
      <c r="I50" s="29">
        <v>300</v>
      </c>
      <c r="J50" s="30"/>
      <c r="K50" s="29">
        <v>300</v>
      </c>
      <c r="L50" s="30"/>
      <c r="M50" s="13"/>
    </row>
    <row r="51" spans="1:13">
      <c r="A51" s="1"/>
      <c r="B51" s="1"/>
      <c r="C51" s="1"/>
      <c r="D51" s="1"/>
      <c r="E51" s="1"/>
      <c r="F51" s="1" t="s">
        <v>43</v>
      </c>
      <c r="G51" s="29">
        <v>390.92</v>
      </c>
      <c r="H51" s="29"/>
      <c r="I51" s="29">
        <v>390.92</v>
      </c>
      <c r="J51" s="30"/>
      <c r="K51" s="29">
        <v>390.92</v>
      </c>
      <c r="L51" s="30"/>
      <c r="M51" s="13"/>
    </row>
    <row r="52" spans="1:13">
      <c r="A52" s="1"/>
      <c r="B52" s="1"/>
      <c r="C52" s="1"/>
      <c r="D52" s="1"/>
      <c r="E52" s="1"/>
      <c r="F52" s="1" t="s">
        <v>44</v>
      </c>
      <c r="G52" s="29">
        <v>28.45</v>
      </c>
      <c r="H52" s="29"/>
      <c r="I52" s="29">
        <v>28.45</v>
      </c>
      <c r="J52" s="30"/>
      <c r="K52" s="29">
        <v>28.45</v>
      </c>
      <c r="L52" s="30"/>
      <c r="M52" s="13"/>
    </row>
    <row r="53" spans="1:13">
      <c r="A53" s="1"/>
      <c r="B53" s="1"/>
      <c r="C53" s="1"/>
      <c r="D53" s="1"/>
      <c r="E53" s="1"/>
      <c r="F53" s="1" t="s">
        <v>45</v>
      </c>
      <c r="G53" s="29">
        <v>419.74</v>
      </c>
      <c r="H53" s="29"/>
      <c r="I53" s="29">
        <v>419.74</v>
      </c>
      <c r="J53" s="30"/>
      <c r="K53" s="29">
        <v>419.74</v>
      </c>
      <c r="L53" s="30"/>
      <c r="M53" s="13"/>
    </row>
    <row r="54" spans="1:13">
      <c r="A54" s="1"/>
      <c r="B54" s="1"/>
      <c r="C54" s="1"/>
      <c r="D54" s="1"/>
      <c r="E54" s="1"/>
      <c r="F54" s="1" t="s">
        <v>46</v>
      </c>
      <c r="G54" s="29">
        <v>28.47</v>
      </c>
      <c r="H54" s="29"/>
      <c r="I54" s="29">
        <v>28.47</v>
      </c>
      <c r="J54" s="30"/>
      <c r="K54" s="29">
        <v>28.47</v>
      </c>
      <c r="L54" s="30"/>
      <c r="M54" s="13"/>
    </row>
    <row r="55" spans="1:13">
      <c r="A55" s="1"/>
      <c r="B55" s="1"/>
      <c r="C55" s="1"/>
      <c r="D55" s="1"/>
      <c r="E55" s="1"/>
      <c r="F55" s="1" t="s">
        <v>47</v>
      </c>
      <c r="G55" s="29">
        <v>51</v>
      </c>
      <c r="H55" s="29"/>
      <c r="I55" s="29">
        <v>51</v>
      </c>
      <c r="J55" s="30"/>
      <c r="K55" s="29">
        <v>51</v>
      </c>
      <c r="L55" s="30"/>
      <c r="M55" s="13"/>
    </row>
    <row r="56" spans="1:13">
      <c r="A56" s="1"/>
      <c r="B56" s="1"/>
      <c r="C56" s="1"/>
      <c r="D56" s="1"/>
      <c r="E56" s="1"/>
      <c r="F56" s="1" t="s">
        <v>48</v>
      </c>
      <c r="G56" s="29">
        <v>463.12</v>
      </c>
      <c r="H56" s="29"/>
      <c r="I56" s="29">
        <v>463.12</v>
      </c>
      <c r="J56" s="30"/>
      <c r="K56" s="29">
        <v>463.12</v>
      </c>
      <c r="L56" s="30"/>
      <c r="M56" s="19"/>
    </row>
    <row r="57" spans="1:13" ht="15.75" thickBot="1">
      <c r="A57" s="1"/>
      <c r="B57" s="1"/>
      <c r="C57" s="1"/>
      <c r="D57" s="1"/>
      <c r="E57" s="1"/>
      <c r="F57" s="1" t="s">
        <v>49</v>
      </c>
      <c r="G57" s="32">
        <v>183.22</v>
      </c>
      <c r="H57" s="29"/>
      <c r="I57" s="32">
        <v>183.22</v>
      </c>
      <c r="J57" s="30"/>
      <c r="K57" s="32">
        <v>183.22</v>
      </c>
      <c r="L57" s="31"/>
      <c r="M57" s="14"/>
    </row>
    <row r="58" spans="1:13">
      <c r="A58" s="1"/>
      <c r="B58" s="1"/>
      <c r="C58" s="1"/>
      <c r="D58" s="1"/>
      <c r="E58" s="1" t="s">
        <v>50</v>
      </c>
      <c r="F58" s="1"/>
      <c r="G58" s="29">
        <f>ROUND(SUM(G46:G57),5)</f>
        <v>2667.84</v>
      </c>
      <c r="H58" s="29"/>
      <c r="I58" s="29">
        <f>ROUND(SUM(I46:I57),5)</f>
        <v>2667.84</v>
      </c>
      <c r="J58" s="30"/>
      <c r="K58" s="29">
        <f>ROUND(SUM(K46:K57),5)</f>
        <v>2667.84</v>
      </c>
      <c r="L58" s="29">
        <f>ROUND(SUM(L46:L57),5)</f>
        <v>0</v>
      </c>
      <c r="M58" s="13"/>
    </row>
    <row r="59" spans="1:13">
      <c r="A59" s="1"/>
      <c r="B59" s="1"/>
      <c r="C59" s="1"/>
      <c r="D59" s="1"/>
      <c r="E59" s="1" t="s">
        <v>51</v>
      </c>
      <c r="F59" s="1"/>
      <c r="G59" s="29">
        <v>750</v>
      </c>
      <c r="H59" s="29"/>
      <c r="I59" s="29">
        <v>750</v>
      </c>
      <c r="J59" s="30"/>
      <c r="K59" s="29">
        <v>750</v>
      </c>
      <c r="L59" s="30"/>
      <c r="M59" s="13"/>
    </row>
    <row r="60" spans="1:13">
      <c r="A60" s="1"/>
      <c r="B60" s="1"/>
      <c r="C60" s="1"/>
      <c r="D60" s="1"/>
      <c r="E60" s="1" t="s">
        <v>52</v>
      </c>
      <c r="F60" s="1"/>
      <c r="G60" s="29">
        <v>439.08</v>
      </c>
      <c r="H60" s="29"/>
      <c r="I60" s="29">
        <v>500</v>
      </c>
      <c r="J60" s="30"/>
      <c r="K60" s="29">
        <v>439.08</v>
      </c>
      <c r="L60" s="30"/>
      <c r="M60" s="13"/>
    </row>
    <row r="61" spans="1:13">
      <c r="A61" s="1"/>
      <c r="B61" s="1"/>
      <c r="C61" s="1"/>
      <c r="D61" s="1"/>
      <c r="E61" s="1" t="s">
        <v>53</v>
      </c>
      <c r="F61" s="1"/>
      <c r="G61" s="29">
        <v>250</v>
      </c>
      <c r="H61" s="29"/>
      <c r="I61" s="29">
        <v>250</v>
      </c>
      <c r="J61" s="30"/>
      <c r="K61" s="29">
        <v>250</v>
      </c>
      <c r="L61" s="30"/>
      <c r="M61" s="19"/>
    </row>
    <row r="62" spans="1:13" ht="15.75" thickBot="1">
      <c r="A62" s="1"/>
      <c r="B62" s="1"/>
      <c r="C62" s="1"/>
      <c r="D62" s="1"/>
      <c r="E62" s="1" t="s">
        <v>54</v>
      </c>
      <c r="F62" s="1"/>
      <c r="G62" s="32">
        <v>250</v>
      </c>
      <c r="H62" s="29"/>
      <c r="I62" s="32">
        <v>250</v>
      </c>
      <c r="J62" s="30"/>
      <c r="K62" s="32">
        <v>250</v>
      </c>
      <c r="L62" s="31"/>
      <c r="M62" s="14"/>
    </row>
    <row r="63" spans="1:13">
      <c r="A63" s="1"/>
      <c r="B63" s="1"/>
      <c r="C63" s="1"/>
      <c r="D63" s="1" t="s">
        <v>55</v>
      </c>
      <c r="E63" s="1"/>
      <c r="F63" s="1"/>
      <c r="G63" s="29">
        <f>ROUND(SUM(G44:G45)+SUM(G58:G62),5)</f>
        <v>4469.93</v>
      </c>
      <c r="H63" s="29"/>
      <c r="I63" s="29">
        <f>ROUND(SUM(I44:I45)+SUM(I58:I62),5)</f>
        <v>8030.85</v>
      </c>
      <c r="J63" s="30"/>
      <c r="K63" s="29">
        <f>K62+K61+K60+K59+K58+K45+K44</f>
        <v>7969.93</v>
      </c>
      <c r="L63" s="29">
        <f>ROUND(SUM(L43:L44)+SUM(L58:L62),5)</f>
        <v>0</v>
      </c>
      <c r="M63" s="13"/>
    </row>
    <row r="64" spans="1:13">
      <c r="A64" s="1"/>
      <c r="B64" s="1"/>
      <c r="C64" s="1"/>
      <c r="D64" s="1" t="s">
        <v>56</v>
      </c>
      <c r="E64" s="1"/>
      <c r="F64" s="1"/>
      <c r="G64" s="29"/>
      <c r="H64" s="29"/>
      <c r="I64" s="29"/>
      <c r="J64" s="30"/>
      <c r="K64" s="29"/>
      <c r="L64" s="30"/>
      <c r="M64" s="15"/>
    </row>
    <row r="65" spans="1:15">
      <c r="A65" s="1"/>
      <c r="B65" s="1"/>
      <c r="C65" s="1"/>
      <c r="D65" s="1"/>
      <c r="E65" s="1" t="s">
        <v>57</v>
      </c>
      <c r="F65" s="1"/>
      <c r="G65" s="29">
        <v>440</v>
      </c>
      <c r="H65" s="29"/>
      <c r="I65" s="29">
        <v>480</v>
      </c>
      <c r="J65" s="30"/>
      <c r="K65" s="29">
        <v>480</v>
      </c>
      <c r="L65" s="29">
        <v>480</v>
      </c>
      <c r="M65" s="16"/>
      <c r="O65" t="s">
        <v>75</v>
      </c>
    </row>
    <row r="66" spans="1:15" ht="15.75" thickBot="1">
      <c r="A66" s="1"/>
      <c r="B66" s="1"/>
      <c r="C66" s="1"/>
      <c r="D66" s="1"/>
      <c r="E66" s="1" t="s">
        <v>58</v>
      </c>
      <c r="F66" s="1"/>
      <c r="G66" s="39">
        <v>1675</v>
      </c>
      <c r="H66" s="29"/>
      <c r="I66" s="39">
        <v>1825</v>
      </c>
      <c r="J66" s="30"/>
      <c r="K66" s="39">
        <v>1825</v>
      </c>
      <c r="L66" s="33">
        <v>1800</v>
      </c>
      <c r="M66" s="17"/>
      <c r="O66" t="s">
        <v>76</v>
      </c>
    </row>
    <row r="67" spans="1:15" ht="15.75" thickBot="1">
      <c r="A67" s="1"/>
      <c r="B67" s="1"/>
      <c r="C67" s="1"/>
      <c r="D67" s="1" t="s">
        <v>59</v>
      </c>
      <c r="E67" s="1"/>
      <c r="F67" s="1"/>
      <c r="G67" s="40">
        <f>ROUND(SUM(G64:G66),5)</f>
        <v>2115</v>
      </c>
      <c r="H67" s="29"/>
      <c r="I67" s="40">
        <f>ROUND(SUM(I64:I66),5)</f>
        <v>2305</v>
      </c>
      <c r="J67" s="30"/>
      <c r="K67" s="40">
        <f>ROUND(SUM(K64:K66),5)</f>
        <v>2305</v>
      </c>
      <c r="L67" s="40">
        <f>ROUND(SUM(L64:L66),5)</f>
        <v>2280</v>
      </c>
      <c r="M67" s="14"/>
    </row>
    <row r="68" spans="1:15">
      <c r="A68" s="1"/>
      <c r="B68" s="1"/>
      <c r="C68" s="1" t="s">
        <v>60</v>
      </c>
      <c r="D68" s="1"/>
      <c r="E68" s="1"/>
      <c r="F68" s="1"/>
      <c r="G68" s="29">
        <f>ROUND(G23+G37+SUM(G41:G43)+G63+G67,5)</f>
        <v>10527.29</v>
      </c>
      <c r="H68" s="29"/>
      <c r="I68" s="29">
        <f>ROUND(I23+I37+SUM(I41:I43)+I63+I67,5)</f>
        <v>24844.35</v>
      </c>
      <c r="J68" s="30"/>
      <c r="K68" s="29">
        <f>ROUND(K23+K37+SUM(K41:K42)+K63+K67,5)</f>
        <v>24422.080000000002</v>
      </c>
      <c r="L68" s="29">
        <f>ROUND(L23+L37+SUM(L41:L42)+L63+L67,5)</f>
        <v>9830</v>
      </c>
      <c r="M68" s="13"/>
    </row>
    <row r="69" spans="1:15">
      <c r="A69" s="1"/>
      <c r="B69" s="1"/>
      <c r="C69" s="1" t="s">
        <v>61</v>
      </c>
      <c r="D69" s="1"/>
      <c r="E69" s="1"/>
      <c r="F69" s="1"/>
      <c r="G69" s="29"/>
      <c r="H69" s="29"/>
      <c r="I69" s="29"/>
      <c r="J69" s="30"/>
      <c r="K69" s="29"/>
      <c r="L69" s="30"/>
      <c r="M69" s="13"/>
    </row>
    <row r="70" spans="1:15">
      <c r="A70" s="1"/>
      <c r="B70" s="1"/>
      <c r="C70" s="1"/>
      <c r="D70" s="1" t="s">
        <v>62</v>
      </c>
      <c r="E70" s="1"/>
      <c r="F70" s="1"/>
      <c r="G70" s="29">
        <v>2550</v>
      </c>
      <c r="H70" s="29"/>
      <c r="I70" s="29">
        <v>2550</v>
      </c>
      <c r="J70" s="30"/>
      <c r="K70" s="29">
        <v>2550</v>
      </c>
      <c r="L70" s="30"/>
      <c r="M70" s="13"/>
    </row>
    <row r="71" spans="1:15">
      <c r="A71" s="1"/>
      <c r="B71" s="1"/>
      <c r="C71" s="1"/>
      <c r="D71" s="1" t="s">
        <v>88</v>
      </c>
      <c r="E71" s="1"/>
      <c r="F71" s="1"/>
      <c r="G71" s="29">
        <v>0</v>
      </c>
      <c r="H71" s="29"/>
      <c r="I71" s="29">
        <v>2500</v>
      </c>
      <c r="J71" s="30"/>
      <c r="K71" s="29">
        <v>2500</v>
      </c>
      <c r="L71" s="30"/>
      <c r="M71" s="13"/>
    </row>
    <row r="72" spans="1:15">
      <c r="A72" s="1"/>
      <c r="B72" s="1"/>
      <c r="C72" s="1"/>
      <c r="D72" s="1" t="s">
        <v>63</v>
      </c>
      <c r="E72" s="1"/>
      <c r="F72" s="1"/>
      <c r="G72" s="29">
        <v>4605.5</v>
      </c>
      <c r="H72" s="29"/>
      <c r="I72" s="29">
        <v>4605.5</v>
      </c>
      <c r="J72" s="30"/>
      <c r="K72" s="29">
        <v>4605.5</v>
      </c>
      <c r="L72" s="30"/>
      <c r="M72" s="13"/>
    </row>
    <row r="73" spans="1:15">
      <c r="A73" s="1"/>
      <c r="B73" s="1"/>
      <c r="C73" s="1"/>
      <c r="D73" s="1" t="s">
        <v>80</v>
      </c>
      <c r="E73" s="1"/>
      <c r="F73" s="1"/>
      <c r="G73" s="30"/>
      <c r="H73" s="30"/>
      <c r="I73" s="30"/>
      <c r="J73" s="30"/>
      <c r="K73" s="29">
        <v>0</v>
      </c>
      <c r="L73" s="30">
        <v>3000</v>
      </c>
      <c r="M73" s="13"/>
    </row>
    <row r="74" spans="1:15">
      <c r="A74" s="1"/>
      <c r="B74" s="1"/>
      <c r="C74" s="1"/>
      <c r="D74" s="1" t="s">
        <v>69</v>
      </c>
      <c r="E74" s="1"/>
      <c r="F74" s="1"/>
      <c r="G74" s="29">
        <v>0</v>
      </c>
      <c r="H74" s="29"/>
      <c r="I74" s="29">
        <v>1000</v>
      </c>
      <c r="J74" s="30"/>
      <c r="K74" s="29">
        <v>1000</v>
      </c>
      <c r="L74" s="30"/>
      <c r="M74" s="19"/>
    </row>
    <row r="75" spans="1:15" ht="15.75" thickBot="1">
      <c r="A75" s="1"/>
      <c r="B75" s="1"/>
      <c r="C75" s="1"/>
      <c r="D75" s="1" t="s">
        <v>64</v>
      </c>
      <c r="E75" s="1"/>
      <c r="F75" s="1"/>
      <c r="G75" s="32">
        <v>1250</v>
      </c>
      <c r="H75" s="29"/>
      <c r="I75" s="32">
        <v>1250</v>
      </c>
      <c r="J75" s="30"/>
      <c r="K75" s="32">
        <v>1250</v>
      </c>
      <c r="L75" s="31"/>
      <c r="M75" s="14"/>
    </row>
    <row r="76" spans="1:15">
      <c r="A76" s="1"/>
      <c r="B76" s="1"/>
      <c r="C76" s="1" t="s">
        <v>65</v>
      </c>
      <c r="D76" s="1"/>
      <c r="E76" s="1"/>
      <c r="F76" s="1"/>
      <c r="G76" s="29">
        <f>ROUND(SUM(G69:G75),5)</f>
        <v>8405.5</v>
      </c>
      <c r="H76" s="29"/>
      <c r="I76" s="29">
        <f>ROUND(SUM(I69:I75),5)</f>
        <v>11905.5</v>
      </c>
      <c r="J76" s="42"/>
      <c r="K76" s="29">
        <f>ROUND(SUM(K69:K75),5)</f>
        <v>11905.5</v>
      </c>
      <c r="L76" s="29">
        <f>ROUND(SUM(L69:L75),5)</f>
        <v>3000</v>
      </c>
      <c r="M76" s="19"/>
    </row>
    <row r="77" spans="1:15" ht="15.75" thickBot="1">
      <c r="A77" s="1"/>
      <c r="B77" s="1"/>
      <c r="C77" s="1" t="s">
        <v>66</v>
      </c>
      <c r="D77" s="1"/>
      <c r="E77" s="1"/>
      <c r="F77" s="1"/>
      <c r="G77" s="39">
        <v>0</v>
      </c>
      <c r="H77" s="29"/>
      <c r="I77" s="39">
        <v>-595.48</v>
      </c>
      <c r="J77" s="30"/>
      <c r="K77" s="39"/>
      <c r="L77" s="31">
        <v>23285</v>
      </c>
      <c r="M77" s="17"/>
    </row>
    <row r="78" spans="1:15" s="4" customFormat="1" ht="15.75" thickBot="1">
      <c r="A78" s="1"/>
      <c r="B78" s="1" t="s">
        <v>67</v>
      </c>
      <c r="C78" s="1"/>
      <c r="D78" s="1"/>
      <c r="E78" s="1"/>
      <c r="F78" s="1"/>
      <c r="G78" s="41">
        <f>ROUND(G6+G22+G68+SUM(G76:G77),5)</f>
        <v>24065.67</v>
      </c>
      <c r="H78" s="29"/>
      <c r="I78" s="41">
        <f>ROUND(I6+I22+I68+SUM(I76:I77),5)</f>
        <v>42000</v>
      </c>
      <c r="J78" s="30"/>
      <c r="K78" s="41">
        <f t="shared" ref="K78:L78" si="0">ROUND(K6+K22+K68+SUM(K76:K77),5)</f>
        <v>42000</v>
      </c>
      <c r="L78" s="41">
        <f t="shared" si="0"/>
        <v>42000</v>
      </c>
      <c r="M78" s="21"/>
    </row>
    <row r="79" spans="1:15" ht="15.75" thickBot="1">
      <c r="A79" s="1" t="s">
        <v>68</v>
      </c>
      <c r="B79" s="1"/>
      <c r="C79" s="1"/>
      <c r="D79" s="1"/>
      <c r="E79" s="1"/>
      <c r="F79" s="1"/>
      <c r="G79" s="37">
        <f>ROUND(G5-G78,5)</f>
        <v>17934.330000000002</v>
      </c>
      <c r="H79" s="36"/>
      <c r="I79" s="37">
        <f>ROUND(I5-I78,5)</f>
        <v>0</v>
      </c>
      <c r="J79" s="25"/>
      <c r="K79" s="37">
        <f t="shared" ref="K79:L79" si="1">ROUND(K5-K78,5)</f>
        <v>0</v>
      </c>
      <c r="L79" s="37">
        <f t="shared" si="1"/>
        <v>0</v>
      </c>
    </row>
    <row r="80" spans="1:15" ht="15.75" thickTop="1"/>
  </sheetData>
  <pageMargins left="0.7" right="0.7" top="0.75" bottom="0.75" header="0.1" footer="0.3"/>
  <pageSetup scale="70" fitToHeight="3" orientation="landscape" horizontalDpi="0" verticalDpi="0" r:id="rId1"/>
  <headerFooter>
    <oddHeader xml:space="preserve">&amp;L&amp;"Arial,Bold"&amp;8 5:15 PM
 05/01/18
 Cash Basis&amp;C&amp;"Arial,Bold"&amp;12 Tarzana Neighborhood Council
Proposed Budget 2018-19&amp;14
As of 6-12-18
</oddHeader>
    <oddFooter>&amp;L&amp;D, &amp;T, &amp;F&amp;R&amp;"Arial,Bold"&amp;8 Page &amp;P of &amp;N</oddFooter>
  </headerFooter>
  <legacyDrawing r:id="rId2"/>
  <controls>
    <control shapeId="1026" r:id="rId3" name="HEADER"/>
    <control shapeId="1025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</cp:lastModifiedBy>
  <cp:lastPrinted>2018-06-09T22:23:05Z</cp:lastPrinted>
  <dcterms:created xsi:type="dcterms:W3CDTF">2018-05-02T00:15:16Z</dcterms:created>
  <dcterms:modified xsi:type="dcterms:W3CDTF">2018-06-09T22:30:45Z</dcterms:modified>
</cp:coreProperties>
</file>