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5-22-18\"/>
    </mc:Choice>
  </mc:AlternateContent>
  <xr:revisionPtr revIDLastSave="0" documentId="8_{420A1BC0-891C-4739-A2DD-AC0A6D1CDDB0}" xr6:coauthVersionLast="32" xr6:coauthVersionMax="32" xr10:uidLastSave="{00000000-0000-0000-0000-000000000000}"/>
  <bookViews>
    <workbookView xWindow="0" yWindow="0" windowWidth="21600" windowHeight="9525" activeTab="1" xr2:uid="{00000000-000D-0000-FFFF-FFFF00000000}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59200" localSheetId="1" hidden="1">Sheet1!#REF!</definedName>
    <definedName name="QB_COLUMN_62220" localSheetId="1" hidden="1">Sheet1!$G$2</definedName>
    <definedName name="QB_COLUMN_76210" localSheetId="1" hidden="1">Sheet1!#REF!</definedName>
    <definedName name="QB_COLUMN_76230" localSheetId="1" hidden="1">Sheet1!#REF!</definedName>
    <definedName name="QB_COLUMN_76240" localSheetId="1" hidden="1">Sheet1!$I$2</definedName>
    <definedName name="QB_DATA_0" localSheetId="1" hidden="1">Sheet1!$4:$4,Sheet1!$10:$10,Sheet1!$12:$12,Sheet1!$13:$13,Sheet1!$14:$14,Sheet1!$15:$15,Sheet1!$16:$16,Sheet1!$17:$17,Sheet1!$18:$18,Sheet1!$19:$19,Sheet1!$21:$21,Sheet1!$26:$26,Sheet1!$27:$27,Sheet1!$28:$28,Sheet1!$30:$30,Sheet1!$31:$31</definedName>
    <definedName name="QB_DATA_1" localSheetId="1" hidden="1">Sheet1!$32:$32,Sheet1!$33:$33,Sheet1!$36:$36,Sheet1!$37:$37,Sheet1!$39:$39,Sheet1!$41:$41,Sheet1!$43:$43,Sheet1!$44:$44,Sheet1!$45:$45,Sheet1!$46:$46,Sheet1!$47:$47,Sheet1!$48:$48,Sheet1!$49:$49,Sheet1!$50:$50,Sheet1!$51:$51,Sheet1!$52:$52</definedName>
    <definedName name="QB_DATA_2" localSheetId="1" hidden="1">Sheet1!$53:$53,Sheet1!$55:$55,Sheet1!$56:$56,Sheet1!$57:$57,Sheet1!$58:$58,Sheet1!$61:$61,Sheet1!$62:$62,Sheet1!$66:$66,Sheet1!$69:$69,Sheet1!$70:$70,Sheet1!$72:$72,Sheet1!$74:$74</definedName>
    <definedName name="QB_FORMULA_0" localSheetId="1" hidden="1">Sheet1!#REF!,Sheet1!$G$5,Sheet1!#REF!,Sheet1!$I$5,Sheet1!#REF!,Sheet1!#REF!,Sheet1!$G$11,Sheet1!#REF!,Sheet1!$I$11,Sheet1!#REF!,Sheet1!#REF!,Sheet1!$G$20,Sheet1!#REF!,Sheet1!$I$20,Sheet1!#REF!,Sheet1!#REF!</definedName>
    <definedName name="QB_FORMULA_1" localSheetId="1" hidden="1">Sheet1!$G$22,Sheet1!#REF!,Sheet1!$I$22,Sheet1!#REF!,Sheet1!#REF!,Sheet1!$G$29,Sheet1!#REF!,Sheet1!$I$29,Sheet1!#REF!,Sheet1!#REF!,Sheet1!$G$34,Sheet1!#REF!,Sheet1!$I$34,Sheet1!#REF!,Sheet1!#REF!,Sheet1!$G$38</definedName>
    <definedName name="QB_FORMULA_2" localSheetId="1" hidden="1">Sheet1!#REF!,Sheet1!$I$38,Sheet1!#REF!,Sheet1!#REF!,Sheet1!$G$54,Sheet1!#REF!,Sheet1!$I$54,Sheet1!#REF!,Sheet1!#REF!,Sheet1!$G$59,Sheet1!#REF!,Sheet1!$I$59,Sheet1!#REF!,Sheet1!$G$63,Sheet1!#REF!,Sheet1!$I$63</definedName>
    <definedName name="QB_FORMULA_3" localSheetId="1" hidden="1">Sheet1!#REF!,Sheet1!#REF!,Sheet1!$G$64,Sheet1!#REF!,Sheet1!$I$64,Sheet1!#REF!,Sheet1!#REF!,Sheet1!$G$67,Sheet1!#REF!,Sheet1!$I$67,Sheet1!#REF!,Sheet1!#REF!,Sheet1!$G$73,Sheet1!#REF!,Sheet1!$I$73,Sheet1!#REF!</definedName>
    <definedName name="QB_FORMULA_4" localSheetId="1" hidden="1">Sheet1!#REF!,Sheet1!$G$75,Sheet1!#REF!,Sheet1!$I$75,Sheet1!#REF!,Sheet1!#REF!,Sheet1!$G$76,Sheet1!#REF!,Sheet1!$I$76</definedName>
    <definedName name="QB_ROW_10020" localSheetId="1" hidden="1">Sheet1!$C$65</definedName>
    <definedName name="QB_ROW_10320" localSheetId="1" hidden="1">Sheet1!$C$67</definedName>
    <definedName name="QB_ROW_105240" localSheetId="1" hidden="1">Sheet1!$E$58</definedName>
    <definedName name="QB_ROW_108250" localSheetId="1" hidden="1">Sheet1!$F$46</definedName>
    <definedName name="QB_ROW_109030" localSheetId="1" hidden="1">Sheet1!$D$35</definedName>
    <definedName name="QB_ROW_109330" localSheetId="1" hidden="1">Sheet1!$D$38</definedName>
    <definedName name="QB_ROW_11020" localSheetId="1" hidden="1">Sheet1!$C$68</definedName>
    <definedName name="QB_ROW_11320" localSheetId="1" hidden="1">Sheet1!$C$73</definedName>
    <definedName name="QB_ROW_123240" localSheetId="1" hidden="1">Sheet1!$E$15</definedName>
    <definedName name="QB_ROW_13320" localSheetId="1" hidden="1">Sheet1!$C$74</definedName>
    <definedName name="QB_ROW_138230" localSheetId="1" hidden="1">Sheet1!$D$70</definedName>
    <definedName name="QB_ROW_141250" localSheetId="1" hidden="1">Sheet1!$F$47</definedName>
    <definedName name="QB_ROW_142240" localSheetId="1" hidden="1">Sheet1!$E$56</definedName>
    <definedName name="QB_ROW_15040" localSheetId="1" hidden="1">Sheet1!$E$9</definedName>
    <definedName name="QB_ROW_15340" localSheetId="1" hidden="1">Sheet1!$E$11</definedName>
    <definedName name="QB_ROW_154250" localSheetId="1" hidden="1">Sheet1!$F$48</definedName>
    <definedName name="QB_ROW_158230" localSheetId="1" hidden="1">Sheet1!$D$66</definedName>
    <definedName name="QB_ROW_161240" localSheetId="1" hidden="1">Sheet1!$E$18</definedName>
    <definedName name="QB_ROW_162240" localSheetId="1" hidden="1">Sheet1!$E$41</definedName>
    <definedName name="QB_ROW_165230" localSheetId="1" hidden="1">Sheet1!$D$69</definedName>
    <definedName name="QB_ROW_167240" localSheetId="1" hidden="1">Sheet1!$E$36</definedName>
    <definedName name="QB_ROW_168240" localSheetId="1" hidden="1">Sheet1!$E$37</definedName>
    <definedName name="QB_ROW_169250" localSheetId="1" hidden="1">Sheet1!$F$26</definedName>
    <definedName name="QB_ROW_170250" localSheetId="1" hidden="1">Sheet1!$F$28</definedName>
    <definedName name="QB_ROW_171250" localSheetId="1" hidden="1">Sheet1!$F$27</definedName>
    <definedName name="QB_ROW_172230" localSheetId="1" hidden="1">Sheet1!$D$39</definedName>
    <definedName name="QB_ROW_173240" localSheetId="1" hidden="1">Sheet1!$E$32</definedName>
    <definedName name="QB_ROW_174250" localSheetId="1" hidden="1">Sheet1!$F$10</definedName>
    <definedName name="QB_ROW_18030" localSheetId="1" hidden="1">Sheet1!$D$8</definedName>
    <definedName name="QB_ROW_18301" localSheetId="1" hidden="1">Sheet1!$A$76</definedName>
    <definedName name="QB_ROW_18330" localSheetId="1" hidden="1">Sheet1!$D$20</definedName>
    <definedName name="QB_ROW_20012" localSheetId="1" hidden="1">Sheet1!$B$3</definedName>
    <definedName name="QB_ROW_20240" localSheetId="1" hidden="1">Sheet1!$E$12</definedName>
    <definedName name="QB_ROW_20312" localSheetId="1" hidden="1">Sheet1!$B$5</definedName>
    <definedName name="QB_ROW_21012" localSheetId="1" hidden="1">Sheet1!$B$6</definedName>
    <definedName name="QB_ROW_21312" localSheetId="1" hidden="1">Sheet1!$B$75</definedName>
    <definedName name="QB_ROW_22240" localSheetId="1" hidden="1">Sheet1!$E$13</definedName>
    <definedName name="QB_ROW_23240" localSheetId="1" hidden="1">Sheet1!$E$14</definedName>
    <definedName name="QB_ROW_24240" localSheetId="1" hidden="1">Sheet1!$E$16</definedName>
    <definedName name="QB_ROW_25240" localSheetId="1" hidden="1">Sheet1!$E$17</definedName>
    <definedName name="QB_ROW_26240" localSheetId="1" hidden="1">Sheet1!$E$19</definedName>
    <definedName name="QB_ROW_28230" localSheetId="1" hidden="1">Sheet1!$D$21</definedName>
    <definedName name="QB_ROW_29030" localSheetId="1" hidden="1">Sheet1!$D$24</definedName>
    <definedName name="QB_ROW_29330" localSheetId="1" hidden="1">Sheet1!$D$34</definedName>
    <definedName name="QB_ROW_36240" localSheetId="1" hidden="1">Sheet1!$E$30</definedName>
    <definedName name="QB_ROW_37030" localSheetId="1" hidden="1">Sheet1!$D$40</definedName>
    <definedName name="QB_ROW_37330" localSheetId="1" hidden="1">Sheet1!$D$59</definedName>
    <definedName name="QB_ROW_39040" localSheetId="1" hidden="1">Sheet1!$E$42</definedName>
    <definedName name="QB_ROW_39340" localSheetId="1" hidden="1">Sheet1!$E$54</definedName>
    <definedName name="QB_ROW_42240" localSheetId="1" hidden="1">Sheet1!$E$55</definedName>
    <definedName name="QB_ROW_44030" localSheetId="1" hidden="1">Sheet1!$D$60</definedName>
    <definedName name="QB_ROW_44330" localSheetId="1" hidden="1">Sheet1!$D$63</definedName>
    <definedName name="QB_ROW_45240" localSheetId="1" hidden="1">Sheet1!$E$61</definedName>
    <definedName name="QB_ROW_46240" localSheetId="1" hidden="1">Sheet1!$E$62</definedName>
    <definedName name="QB_ROW_47220" localSheetId="1" hidden="1">Sheet1!$C$4</definedName>
    <definedName name="QB_ROW_48240" localSheetId="1" hidden="1">Sheet1!$E$31</definedName>
    <definedName name="QB_ROW_66250" localSheetId="1" hidden="1">Sheet1!$F$52</definedName>
    <definedName name="QB_ROW_67250" localSheetId="1" hidden="1">Sheet1!$F$51</definedName>
    <definedName name="QB_ROW_68250" localSheetId="1" hidden="1">Sheet1!$F$45</definedName>
    <definedName name="QB_ROW_69250" localSheetId="1" hidden="1">Sheet1!$F$44</definedName>
    <definedName name="QB_ROW_70250" localSheetId="1" hidden="1">Sheet1!$F$49</definedName>
    <definedName name="QB_ROW_71250" localSheetId="1" hidden="1">Sheet1!$F$50</definedName>
    <definedName name="QB_ROW_73250" localSheetId="1" hidden="1">Sheet1!$F$43</definedName>
    <definedName name="QB_ROW_79230" localSheetId="1" hidden="1">Sheet1!$D$72</definedName>
    <definedName name="QB_ROW_8020" localSheetId="1" hidden="1">Sheet1!$C$7</definedName>
    <definedName name="QB_ROW_82250" localSheetId="1" hidden="1">Sheet1!$F$53</definedName>
    <definedName name="QB_ROW_8320" localSheetId="1" hidden="1">Sheet1!$C$22</definedName>
    <definedName name="QB_ROW_9020" localSheetId="1" hidden="1">Sheet1!$C$23</definedName>
    <definedName name="QB_ROW_9320" localSheetId="1" hidden="1">Sheet1!$C$64</definedName>
    <definedName name="QB_ROW_93240" localSheetId="1" hidden="1">Sheet1!$E$33</definedName>
    <definedName name="QB_ROW_97040" localSheetId="1" hidden="1">Sheet1!$E$25</definedName>
    <definedName name="QB_ROW_97340" localSheetId="1" hidden="1">Sheet1!$E$29</definedName>
    <definedName name="QB_ROW_98240" localSheetId="1" hidden="1">Sheet1!$E$57</definedName>
    <definedName name="QBCANSUPPORTUPDATE" localSheetId="1">TRUE</definedName>
    <definedName name="QBCOMPANYFILENAME" localSheetId="1">"C:\Users\Public\Documents\Intuit\QuickBooks\Company Files\Tarzana Neighborhood Council FYE 6-14.qbw"</definedName>
    <definedName name="QBENDDATE" localSheetId="1">20180430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"ddc81ebc39a04661ab3fb6d3bd00f704"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20180401</definedName>
  </definedNames>
  <calcPr calcId="179017"/>
</workbook>
</file>

<file path=xl/calcChain.xml><?xml version="1.0" encoding="utf-8"?>
<calcChain xmlns="http://schemas.openxmlformats.org/spreadsheetml/2006/main">
  <c r="L73" i="1" l="1"/>
  <c r="L67" i="1"/>
  <c r="L63" i="1"/>
  <c r="L59" i="1"/>
  <c r="L54" i="1"/>
  <c r="L38" i="1"/>
  <c r="L29" i="1"/>
  <c r="L34" i="1" s="1"/>
  <c r="L64" i="1" s="1"/>
  <c r="L11" i="1"/>
  <c r="L20" i="1" s="1"/>
  <c r="L22" i="1" s="1"/>
  <c r="L75" i="1" s="1"/>
  <c r="L5" i="1"/>
  <c r="L21" i="1"/>
  <c r="K73" i="1"/>
  <c r="K67" i="1"/>
  <c r="K63" i="1"/>
  <c r="K54" i="1"/>
  <c r="K59" i="1" s="1"/>
  <c r="K38" i="1"/>
  <c r="K29" i="1"/>
  <c r="K34" i="1" s="1"/>
  <c r="K20" i="1"/>
  <c r="K22" i="1" s="1"/>
  <c r="K11" i="1"/>
  <c r="K5" i="1"/>
  <c r="I73" i="1"/>
  <c r="G73" i="1"/>
  <c r="I67" i="1"/>
  <c r="G67" i="1"/>
  <c r="I63" i="1"/>
  <c r="G63" i="1"/>
  <c r="I54" i="1"/>
  <c r="I59" i="1" s="1"/>
  <c r="G54" i="1"/>
  <c r="G59" i="1" s="1"/>
  <c r="I38" i="1"/>
  <c r="G38" i="1"/>
  <c r="I29" i="1"/>
  <c r="I34" i="1" s="1"/>
  <c r="G29" i="1"/>
  <c r="G34" i="1" s="1"/>
  <c r="I11" i="1"/>
  <c r="I20" i="1" s="1"/>
  <c r="I22" i="1" s="1"/>
  <c r="G11" i="1"/>
  <c r="G20" i="1" s="1"/>
  <c r="G22" i="1" s="1"/>
  <c r="I5" i="1"/>
  <c r="G5" i="1"/>
  <c r="L76" i="1" l="1"/>
  <c r="K64" i="1"/>
  <c r="K75" i="1" s="1"/>
  <c r="K76" i="1" s="1"/>
  <c r="I64" i="1"/>
  <c r="I75" i="1" s="1"/>
  <c r="I76" i="1" s="1"/>
  <c r="G64" i="1"/>
  <c r="G75" i="1" s="1"/>
  <c r="G76" i="1" s="1"/>
</calcChain>
</file>

<file path=xl/sharedStrings.xml><?xml version="1.0" encoding="utf-8"?>
<sst xmlns="http://schemas.openxmlformats.org/spreadsheetml/2006/main" count="86" uniqueCount="84">
  <si>
    <t>Jul '17 - Apr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</si>
  <si>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</si>
  <si>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</si>
  <si>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</si>
  <si>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</si>
  <si>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</si>
  <si>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</si>
  <si>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</si>
  <si>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</si>
  <si>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</si>
  <si>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</si>
  <si>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</si>
  <si>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</si>
  <si>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</si>
  <si>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</si>
  <si>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</si>
  <si>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</si>
  <si>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</si>
  <si>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</si>
  <si>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</si>
  <si>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</si>
  <si>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</si>
  <si>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</si>
  <si>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</si>
  <si>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</si>
  <si>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</si>
  <si>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</si>
  <si>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</si>
  <si>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</si>
  <si>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</si>
  <si>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</si>
  <si>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</si>
  <si>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</si>
  <si>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</si>
  <si>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</si>
  <si>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</si>
  <si>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</si>
  <si>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</si>
  <si>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</si>
  <si>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</si>
  <si>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</si>
  <si>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</si>
  <si>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</si>
  <si>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</si>
  <si>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</si>
  <si>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</si>
  <si>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</si>
  <si>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</si>
  <si>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</si>
  <si>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</si>
  <si>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</si>
  <si>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</si>
  <si>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</si>
  <si>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</si>
  <si>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</si>
  <si>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</si>
  <si>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</si>
  <si>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</si>
  <si>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</si>
  <si>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</si>
  <si>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</si>
  <si>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</si>
  <si>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</si>
  <si>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</si>
  <si>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</si>
  <si>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</si>
  <si>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</si>
  <si>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</si>
  <si>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</si>
  <si>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</si>
  <si>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</si>
  <si>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</si>
  <si>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</si>
  <si>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2017-18 Est</t>
  </si>
  <si>
    <t>2018-19 Request</t>
  </si>
  <si>
    <t>Excess of Revenues Over/(Under) Expenses</t>
  </si>
  <si>
    <t>So Cal Preparedness Fdn</t>
  </si>
  <si>
    <t>Comments</t>
  </si>
  <si>
    <t>$200/mtg for 12 meetings</t>
  </si>
  <si>
    <t>$225/mtg for 12 meetings</t>
  </si>
  <si>
    <t>$700/Quarter +$1,000</t>
  </si>
  <si>
    <t>Estimate</t>
  </si>
  <si>
    <t>$40/month</t>
  </si>
  <si>
    <t>$150/month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</si>
</sst>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7" fillId="0" borderId="0" xfId="0" applyFont="1"/>
    <xf numFmtId="39" fontId="7" fillId="0" borderId="0" xfId="0" applyNumberFormat="1" applyFont="1"/>
    <xf numFmtId="39" fontId="7" fillId="0" borderId="3" xfId="0" applyNumberFormat="1" applyFont="1" applyBorder="1"/>
    <xf numFmtId="164" fontId="5" fillId="0" borderId="3" xfId="0" applyNumberFormat="1" applyFont="1" applyBorder="1"/>
    <xf numFmtId="49" fontId="5" fillId="0" borderId="0" xfId="0" applyNumberFormat="1" applyFont="1"/>
    <xf numFmtId="39" fontId="5" fillId="0" borderId="3" xfId="0" applyNumberFormat="1" applyFont="1" applyFill="1" applyBorder="1"/>
    <xf numFmtId="164" fontId="5" fillId="0" borderId="0" xfId="0" applyNumberFormat="1" applyFont="1"/>
    <xf numFmtId="39" fontId="5" fillId="0" borderId="0" xfId="0" applyNumberFormat="1" applyFont="1"/>
    <xf numFmtId="39" fontId="5" fillId="0" borderId="3" xfId="0" applyNumberFormat="1" applyFont="1" applyBorder="1"/>
    <xf numFmtId="39" fontId="5" fillId="0" borderId="0" xfId="0" applyNumberFormat="1" applyFont="1" applyFill="1" applyBorder="1"/>
    <xf numFmtId="164" fontId="5" fillId="0" borderId="0" xfId="0" applyNumberFormat="1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7" fontId="5" fillId="0" borderId="3" xfId="0" applyNumberFormat="1" applyFont="1" applyBorder="1"/>
    <xf numFmtId="7" fontId="5" fillId="0" borderId="0" xfId="0" applyNumberFormat="1" applyFont="1"/>
    <xf numFmtId="7" fontId="7" fillId="0" borderId="0" xfId="0" applyNumberFormat="1" applyFont="1"/>
    <xf numFmtId="7" fontId="5" fillId="0" borderId="3" xfId="0" applyNumberFormat="1" applyFont="1" applyFill="1" applyBorder="1"/>
    <xf numFmtId="7" fontId="8" fillId="0" borderId="5" xfId="0" applyNumberFormat="1" applyFont="1" applyBorder="1"/>
    <xf numFmtId="7" fontId="8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9C6BF6E-8C23-4130-BD1F-BEDE9DCF1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D41BB09-7A5B-4E58-9DF8-C4CF5CD69F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>
      <selection activeCell="F32" sqref="F32"/>
    </sheetView>
  </sheetViews>
  <sheetFormatPr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77"/>
  <sheetViews>
    <sheetView tabSelected="1" workbookViewId="0">
      <pane xSplit="6" ySplit="2" topLeftCell="G12" activePane="bottomRight" state="frozenSplit"/>
      <selection pane="topRight" activeCell="G1" sqref="G1"/>
      <selection pane="bottomLeft" activeCell="A3" sqref="A3"/>
      <selection pane="bottomRight" activeCell="M81" sqref="M81"/>
    </sheetView>
  </sheetViews>
  <sheetFormatPr defaultRowHeight="15" x14ac:dyDescent="0.25"/>
  <cols>
    <col min="1" max="1" width="6.28515625" style="11" customWidth="1"/>
    <col min="2" max="2" width="6.140625" style="11" customWidth="1"/>
    <col min="3" max="3" width="5.85546875" style="11" customWidth="1"/>
    <col min="4" max="4" width="5.7109375" style="11" customWidth="1"/>
    <col min="5" max="5" width="6.28515625" style="11" customWidth="1"/>
    <col min="6" max="6" width="26.28515625" style="11" customWidth="1"/>
    <col min="7" max="7" width="11" style="12" bestFit="1" customWidth="1"/>
    <col min="8" max="8" width="2.28515625" style="12" customWidth="1"/>
    <col min="9" max="9" width="11.28515625" style="12" bestFit="1" customWidth="1"/>
    <col min="10" max="10" width="2.28515625" customWidth="1"/>
    <col min="11" max="11" width="12.140625" customWidth="1"/>
    <col min="12" max="12" width="13.42578125" customWidth="1"/>
    <col min="13" max="13" width="22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3"/>
      <c r="H1" s="2"/>
      <c r="I1" s="3"/>
    </row>
    <row r="2" spans="1:13" s="10" customFormat="1" ht="31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K2" s="16" t="s">
        <v>73</v>
      </c>
      <c r="L2" s="16" t="s">
        <v>74</v>
      </c>
      <c r="M2" s="17" t="s">
        <v>77</v>
      </c>
    </row>
    <row r="3" spans="1:13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13" ht="15.75" thickBot="1" x14ac:dyDescent="0.3">
      <c r="A4" s="1"/>
      <c r="B4" s="1"/>
      <c r="C4" s="1" t="s">
        <v>3</v>
      </c>
      <c r="D4" s="1"/>
      <c r="E4" s="1"/>
      <c r="F4" s="1"/>
      <c r="G4" s="31">
        <v>42000</v>
      </c>
      <c r="H4" s="32"/>
      <c r="I4" s="31">
        <v>42000</v>
      </c>
      <c r="J4" s="33"/>
      <c r="K4" s="31">
        <v>42000</v>
      </c>
      <c r="L4" s="34">
        <v>42000</v>
      </c>
    </row>
    <row r="5" spans="1:13" x14ac:dyDescent="0.25">
      <c r="A5" s="1"/>
      <c r="B5" s="1" t="s">
        <v>4</v>
      </c>
      <c r="C5" s="1"/>
      <c r="D5" s="1"/>
      <c r="E5" s="1"/>
      <c r="F5" s="1"/>
      <c r="G5" s="24">
        <f>ROUND(SUM(G3:G4),5)</f>
        <v>42000</v>
      </c>
      <c r="H5" s="22"/>
      <c r="I5" s="24">
        <f>ROUND(SUM(I3:I4),5)</f>
        <v>42000</v>
      </c>
      <c r="J5" s="18"/>
      <c r="K5" s="24">
        <f>ROUND(SUM(K3:K4),5)</f>
        <v>42000</v>
      </c>
      <c r="L5" s="25">
        <f>ROUND(SUM(L3:L4),5)</f>
        <v>42000</v>
      </c>
    </row>
    <row r="6" spans="1:13" x14ac:dyDescent="0.25">
      <c r="A6" s="1"/>
      <c r="B6" s="1" t="s">
        <v>5</v>
      </c>
      <c r="C6" s="1"/>
      <c r="D6" s="1"/>
      <c r="E6" s="1"/>
      <c r="F6" s="1"/>
      <c r="G6" s="24"/>
      <c r="H6" s="22"/>
      <c r="I6" s="24"/>
      <c r="J6" s="18"/>
      <c r="K6" s="24"/>
      <c r="L6" s="19"/>
    </row>
    <row r="7" spans="1:13" x14ac:dyDescent="0.25">
      <c r="A7" s="1"/>
      <c r="B7" s="1"/>
      <c r="C7" s="1" t="s">
        <v>6</v>
      </c>
      <c r="D7" s="1"/>
      <c r="E7" s="1"/>
      <c r="F7" s="1"/>
      <c r="G7" s="24"/>
      <c r="H7" s="22"/>
      <c r="I7" s="24"/>
      <c r="J7" s="18"/>
      <c r="K7" s="24"/>
      <c r="L7" s="19"/>
    </row>
    <row r="8" spans="1:13" x14ac:dyDescent="0.25">
      <c r="A8" s="1"/>
      <c r="B8" s="1"/>
      <c r="C8" s="1"/>
      <c r="D8" s="1" t="s">
        <v>7</v>
      </c>
      <c r="E8" s="1"/>
      <c r="F8" s="1"/>
      <c r="G8" s="24"/>
      <c r="H8" s="22"/>
      <c r="I8" s="24"/>
      <c r="J8" s="18"/>
      <c r="K8" s="24"/>
      <c r="L8" s="19"/>
    </row>
    <row r="9" spans="1:13" x14ac:dyDescent="0.25">
      <c r="A9" s="1"/>
      <c r="B9" s="1"/>
      <c r="C9" s="1"/>
      <c r="D9" s="1"/>
      <c r="E9" s="1" t="s">
        <v>8</v>
      </c>
      <c r="F9" s="1"/>
      <c r="G9" s="24"/>
      <c r="H9" s="22"/>
      <c r="I9" s="24"/>
      <c r="J9" s="18"/>
      <c r="K9" s="24"/>
      <c r="L9" s="19"/>
    </row>
    <row r="10" spans="1:13" ht="15.75" thickBot="1" x14ac:dyDescent="0.3">
      <c r="A10" s="1"/>
      <c r="B10" s="1"/>
      <c r="C10" s="1"/>
      <c r="D10" s="1"/>
      <c r="E10" s="1"/>
      <c r="F10" s="1" t="s">
        <v>9</v>
      </c>
      <c r="G10" s="21">
        <v>0</v>
      </c>
      <c r="H10" s="22"/>
      <c r="I10" s="21">
        <v>1000</v>
      </c>
      <c r="J10" s="18"/>
      <c r="K10" s="21">
        <v>1000</v>
      </c>
      <c r="L10" s="20"/>
    </row>
    <row r="11" spans="1:13" x14ac:dyDescent="0.25">
      <c r="A11" s="1"/>
      <c r="B11" s="1"/>
      <c r="C11" s="1"/>
      <c r="D11" s="1"/>
      <c r="E11" s="1" t="s">
        <v>10</v>
      </c>
      <c r="F11" s="1"/>
      <c r="G11" s="24">
        <f>ROUND(SUM(G9:G10),5)</f>
        <v>0</v>
      </c>
      <c r="H11" s="22"/>
      <c r="I11" s="24">
        <f>ROUND(SUM(I9:I10),5)</f>
        <v>1000</v>
      </c>
      <c r="J11" s="18"/>
      <c r="K11" s="24">
        <f>ROUND(SUM(K9:K10),5)</f>
        <v>1000</v>
      </c>
      <c r="L11" s="25">
        <f>ROUND(SUM(L9:L10),5)</f>
        <v>0</v>
      </c>
    </row>
    <row r="12" spans="1:13" x14ac:dyDescent="0.25">
      <c r="A12" s="1"/>
      <c r="B12" s="1"/>
      <c r="C12" s="1"/>
      <c r="D12" s="1"/>
      <c r="E12" s="1" t="s">
        <v>11</v>
      </c>
      <c r="F12" s="1"/>
      <c r="G12" s="24">
        <v>0</v>
      </c>
      <c r="H12" s="22"/>
      <c r="I12" s="24">
        <v>75</v>
      </c>
      <c r="J12" s="18"/>
      <c r="K12" s="24">
        <v>75</v>
      </c>
      <c r="L12" s="25">
        <v>100</v>
      </c>
    </row>
    <row r="13" spans="1:13" x14ac:dyDescent="0.25">
      <c r="A13" s="1"/>
      <c r="B13" s="1"/>
      <c r="C13" s="1"/>
      <c r="D13" s="1"/>
      <c r="E13" s="1" t="s">
        <v>12</v>
      </c>
      <c r="F13" s="1"/>
      <c r="G13" s="24">
        <v>128.49</v>
      </c>
      <c r="H13" s="22"/>
      <c r="I13" s="24">
        <v>150</v>
      </c>
      <c r="J13" s="18"/>
      <c r="K13" s="24">
        <v>150</v>
      </c>
      <c r="L13" s="25">
        <v>150</v>
      </c>
    </row>
    <row r="14" spans="1:13" x14ac:dyDescent="0.25">
      <c r="A14" s="1"/>
      <c r="B14" s="1"/>
      <c r="C14" s="1"/>
      <c r="D14" s="1"/>
      <c r="E14" s="1" t="s">
        <v>13</v>
      </c>
      <c r="F14" s="1"/>
      <c r="G14" s="24">
        <v>1519.81</v>
      </c>
      <c r="H14" s="22"/>
      <c r="I14" s="24">
        <v>1975.74</v>
      </c>
      <c r="J14" s="18"/>
      <c r="K14" s="24">
        <v>1975.74</v>
      </c>
      <c r="L14" s="25">
        <v>2400</v>
      </c>
      <c r="M14" t="s">
        <v>78</v>
      </c>
    </row>
    <row r="15" spans="1:13" x14ac:dyDescent="0.25">
      <c r="A15" s="1"/>
      <c r="B15" s="1"/>
      <c r="C15" s="1"/>
      <c r="D15" s="1"/>
      <c r="E15" s="1" t="s">
        <v>14</v>
      </c>
      <c r="F15" s="1"/>
      <c r="G15" s="24">
        <v>0</v>
      </c>
      <c r="H15" s="22"/>
      <c r="I15" s="24">
        <v>100</v>
      </c>
      <c r="J15" s="18"/>
      <c r="K15" s="24">
        <v>100</v>
      </c>
      <c r="L15" s="25">
        <v>100</v>
      </c>
    </row>
    <row r="16" spans="1:13" x14ac:dyDescent="0.25">
      <c r="A16" s="1"/>
      <c r="B16" s="1"/>
      <c r="C16" s="1"/>
      <c r="D16" s="1"/>
      <c r="E16" s="1" t="s">
        <v>15</v>
      </c>
      <c r="F16" s="1"/>
      <c r="G16" s="24">
        <v>140</v>
      </c>
      <c r="H16" s="22"/>
      <c r="I16" s="24">
        <v>150</v>
      </c>
      <c r="J16" s="18"/>
      <c r="K16" s="24">
        <v>150</v>
      </c>
      <c r="L16" s="25">
        <v>160</v>
      </c>
    </row>
    <row r="17" spans="1:13" x14ac:dyDescent="0.25">
      <c r="A17" s="1"/>
      <c r="B17" s="1"/>
      <c r="C17" s="1"/>
      <c r="D17" s="1"/>
      <c r="E17" s="1" t="s">
        <v>16</v>
      </c>
      <c r="F17" s="1"/>
      <c r="G17" s="24">
        <v>35.659999999999997</v>
      </c>
      <c r="H17" s="22"/>
      <c r="I17" s="24">
        <v>135.66</v>
      </c>
      <c r="J17" s="18"/>
      <c r="K17" s="24">
        <v>135.66</v>
      </c>
      <c r="L17" s="25">
        <v>200</v>
      </c>
    </row>
    <row r="18" spans="1:13" x14ac:dyDescent="0.25">
      <c r="A18" s="1"/>
      <c r="B18" s="1"/>
      <c r="C18" s="1"/>
      <c r="D18" s="1"/>
      <c r="E18" s="1" t="s">
        <v>17</v>
      </c>
      <c r="F18" s="1"/>
      <c r="G18" s="24">
        <v>339.93</v>
      </c>
      <c r="H18" s="22"/>
      <c r="I18" s="24">
        <v>339.93</v>
      </c>
      <c r="J18" s="18"/>
      <c r="K18" s="24">
        <v>339.93</v>
      </c>
      <c r="L18" s="19"/>
    </row>
    <row r="19" spans="1:13" ht="15.75" thickBot="1" x14ac:dyDescent="0.3">
      <c r="A19" s="1"/>
      <c r="B19" s="1"/>
      <c r="C19" s="1"/>
      <c r="D19" s="1"/>
      <c r="E19" s="1" t="s">
        <v>18</v>
      </c>
      <c r="F19" s="1"/>
      <c r="G19" s="21">
        <v>52.26</v>
      </c>
      <c r="H19" s="22"/>
      <c r="I19" s="21">
        <v>52.26</v>
      </c>
      <c r="J19" s="18"/>
      <c r="K19" s="21">
        <v>52.26</v>
      </c>
      <c r="L19" s="26">
        <v>75</v>
      </c>
    </row>
    <row r="20" spans="1:13" x14ac:dyDescent="0.25">
      <c r="A20" s="1"/>
      <c r="B20" s="1"/>
      <c r="C20" s="1"/>
      <c r="D20" s="1" t="s">
        <v>19</v>
      </c>
      <c r="E20" s="1"/>
      <c r="F20" s="1"/>
      <c r="G20" s="24">
        <f>ROUND(G8+SUM(G11:G19),5)</f>
        <v>2216.15</v>
      </c>
      <c r="H20" s="22"/>
      <c r="I20" s="24">
        <f>ROUND(I8+SUM(I11:I19),5)</f>
        <v>3978.59</v>
      </c>
      <c r="J20" s="18"/>
      <c r="K20" s="24">
        <f>ROUND(K8+SUM(K11:K19),5)</f>
        <v>3978.59</v>
      </c>
      <c r="L20" s="25">
        <f>ROUND(L8+SUM(L11:L19),5)</f>
        <v>3185</v>
      </c>
    </row>
    <row r="21" spans="1:13" ht="15.75" thickBot="1" x14ac:dyDescent="0.3">
      <c r="A21" s="1"/>
      <c r="B21" s="1"/>
      <c r="C21" s="1"/>
      <c r="D21" s="1" t="s">
        <v>20</v>
      </c>
      <c r="E21" s="1"/>
      <c r="F21" s="1"/>
      <c r="G21" s="21">
        <v>1513.05</v>
      </c>
      <c r="H21" s="22"/>
      <c r="I21" s="21">
        <v>2113.0500000000002</v>
      </c>
      <c r="J21" s="18"/>
      <c r="K21" s="21">
        <v>2113.0500000000002</v>
      </c>
      <c r="L21" s="20">
        <f>225*12</f>
        <v>2700</v>
      </c>
      <c r="M21" t="s">
        <v>79</v>
      </c>
    </row>
    <row r="22" spans="1:13" x14ac:dyDescent="0.25">
      <c r="A22" s="1"/>
      <c r="B22" s="1"/>
      <c r="C22" s="1" t="s">
        <v>21</v>
      </c>
      <c r="D22" s="1"/>
      <c r="E22" s="1"/>
      <c r="F22" s="1"/>
      <c r="G22" s="24">
        <f>ROUND(G7+SUM(G20:G21),5)</f>
        <v>3729.2</v>
      </c>
      <c r="H22" s="22"/>
      <c r="I22" s="24">
        <f>ROUND(I7+SUM(I20:I21),5)</f>
        <v>6091.64</v>
      </c>
      <c r="J22" s="18"/>
      <c r="K22" s="24">
        <f>ROUND(K7+SUM(K20:K21),5)</f>
        <v>6091.64</v>
      </c>
      <c r="L22" s="24">
        <f>ROUND(L7+SUM(L20:L21),5)</f>
        <v>5885</v>
      </c>
    </row>
    <row r="23" spans="1:13" x14ac:dyDescent="0.25">
      <c r="A23" s="1"/>
      <c r="B23" s="1"/>
      <c r="C23" s="1" t="s">
        <v>22</v>
      </c>
      <c r="D23" s="1"/>
      <c r="E23" s="1"/>
      <c r="F23" s="1"/>
      <c r="G23" s="24"/>
      <c r="H23" s="22"/>
      <c r="I23" s="24"/>
      <c r="J23" s="18"/>
      <c r="K23" s="24"/>
      <c r="L23" s="19"/>
    </row>
    <row r="24" spans="1:13" x14ac:dyDescent="0.25">
      <c r="A24" s="1"/>
      <c r="B24" s="1"/>
      <c r="C24" s="1"/>
      <c r="D24" s="1" t="s">
        <v>23</v>
      </c>
      <c r="E24" s="1"/>
      <c r="F24" s="1"/>
      <c r="G24" s="24"/>
      <c r="H24" s="22"/>
      <c r="I24" s="24"/>
      <c r="J24" s="18"/>
      <c r="K24" s="24"/>
      <c r="L24" s="19"/>
    </row>
    <row r="25" spans="1:13" x14ac:dyDescent="0.25">
      <c r="A25" s="1"/>
      <c r="B25" s="1"/>
      <c r="C25" s="1"/>
      <c r="D25" s="1"/>
      <c r="E25" s="1" t="s">
        <v>24</v>
      </c>
      <c r="F25" s="1"/>
      <c r="G25" s="24"/>
      <c r="H25" s="22"/>
      <c r="I25" s="24"/>
      <c r="J25" s="18"/>
      <c r="K25" s="24"/>
      <c r="L25" s="19"/>
    </row>
    <row r="26" spans="1:13" x14ac:dyDescent="0.25">
      <c r="A26" s="1"/>
      <c r="B26" s="1"/>
      <c r="C26" s="1"/>
      <c r="D26" s="1"/>
      <c r="E26" s="1"/>
      <c r="F26" s="1" t="s">
        <v>25</v>
      </c>
      <c r="G26" s="24">
        <v>0</v>
      </c>
      <c r="H26" s="22"/>
      <c r="I26" s="24">
        <v>1000</v>
      </c>
      <c r="J26" s="18"/>
      <c r="K26" s="24">
        <v>400</v>
      </c>
      <c r="L26" s="25">
        <v>1500</v>
      </c>
      <c r="M26" t="s">
        <v>81</v>
      </c>
    </row>
    <row r="27" spans="1:13" x14ac:dyDescent="0.25">
      <c r="A27" s="1"/>
      <c r="B27" s="1"/>
      <c r="C27" s="1"/>
      <c r="D27" s="1"/>
      <c r="E27" s="1"/>
      <c r="F27" s="1" t="s">
        <v>26</v>
      </c>
      <c r="G27" s="24">
        <v>130.91999999999999</v>
      </c>
      <c r="H27" s="22"/>
      <c r="I27" s="24">
        <v>2250</v>
      </c>
      <c r="J27" s="18"/>
      <c r="K27" s="24">
        <v>1500</v>
      </c>
      <c r="L27" s="25">
        <v>3800</v>
      </c>
      <c r="M27" t="s">
        <v>80</v>
      </c>
    </row>
    <row r="28" spans="1:13" ht="15.75" thickBot="1" x14ac:dyDescent="0.3">
      <c r="A28" s="1"/>
      <c r="B28" s="1"/>
      <c r="C28" s="1"/>
      <c r="D28" s="1"/>
      <c r="E28" s="1"/>
      <c r="F28" s="1" t="s">
        <v>27</v>
      </c>
      <c r="G28" s="21">
        <v>0</v>
      </c>
      <c r="H28" s="22"/>
      <c r="I28" s="21">
        <v>1500</v>
      </c>
      <c r="J28" s="18"/>
      <c r="K28" s="21">
        <v>500</v>
      </c>
      <c r="L28" s="23">
        <v>2000</v>
      </c>
      <c r="M28" t="s">
        <v>81</v>
      </c>
    </row>
    <row r="29" spans="1:13" x14ac:dyDescent="0.25">
      <c r="A29" s="1"/>
      <c r="B29" s="1"/>
      <c r="C29" s="1"/>
      <c r="D29" s="1"/>
      <c r="E29" s="1" t="s">
        <v>28</v>
      </c>
      <c r="F29" s="1"/>
      <c r="G29" s="24">
        <f>ROUND(SUM(G25:G28),5)</f>
        <v>130.91999999999999</v>
      </c>
      <c r="H29" s="22"/>
      <c r="I29" s="24">
        <f>ROUND(SUM(I25:I28),5)</f>
        <v>4750</v>
      </c>
      <c r="J29" s="18"/>
      <c r="K29" s="24">
        <f>ROUND(SUM(K25:K28),5)</f>
        <v>2400</v>
      </c>
      <c r="L29" s="24">
        <f>ROUND(SUM(L25:L28),5)</f>
        <v>7300</v>
      </c>
    </row>
    <row r="30" spans="1:13" x14ac:dyDescent="0.25">
      <c r="A30" s="1"/>
      <c r="B30" s="1"/>
      <c r="C30" s="1"/>
      <c r="D30" s="1"/>
      <c r="E30" s="1" t="s">
        <v>29</v>
      </c>
      <c r="F30" s="1"/>
      <c r="G30" s="24">
        <v>28.43</v>
      </c>
      <c r="H30" s="22"/>
      <c r="I30" s="24">
        <v>250</v>
      </c>
      <c r="J30" s="18"/>
      <c r="K30" s="24">
        <v>250</v>
      </c>
      <c r="L30" s="27">
        <v>250</v>
      </c>
    </row>
    <row r="31" spans="1:13" x14ac:dyDescent="0.25">
      <c r="A31" s="1"/>
      <c r="B31" s="1"/>
      <c r="C31" s="1"/>
      <c r="D31" s="1"/>
      <c r="E31" s="1" t="s">
        <v>30</v>
      </c>
      <c r="F31" s="1"/>
      <c r="G31" s="24">
        <v>0</v>
      </c>
      <c r="H31" s="22"/>
      <c r="I31" s="24">
        <v>100</v>
      </c>
      <c r="J31" s="18"/>
      <c r="K31" s="24">
        <v>100</v>
      </c>
      <c r="L31" s="19"/>
    </row>
    <row r="32" spans="1:13" x14ac:dyDescent="0.25">
      <c r="A32" s="1"/>
      <c r="B32" s="1"/>
      <c r="C32" s="1"/>
      <c r="D32" s="1"/>
      <c r="E32" s="1" t="s">
        <v>31</v>
      </c>
      <c r="F32" s="1"/>
      <c r="G32" s="24">
        <v>0</v>
      </c>
      <c r="H32" s="22"/>
      <c r="I32" s="24">
        <v>250</v>
      </c>
      <c r="J32" s="18"/>
      <c r="K32" s="24">
        <v>250</v>
      </c>
      <c r="L32" s="19"/>
    </row>
    <row r="33" spans="1:12" ht="15.75" thickBot="1" x14ac:dyDescent="0.3">
      <c r="A33" s="1"/>
      <c r="B33" s="1"/>
      <c r="C33" s="1"/>
      <c r="D33" s="1"/>
      <c r="E33" s="1" t="s">
        <v>32</v>
      </c>
      <c r="F33" s="1"/>
      <c r="G33" s="21">
        <v>0</v>
      </c>
      <c r="H33" s="22"/>
      <c r="I33" s="21">
        <v>2286.6</v>
      </c>
      <c r="J33" s="18"/>
      <c r="K33" s="21">
        <v>2286.6</v>
      </c>
      <c r="L33" s="20"/>
    </row>
    <row r="34" spans="1:12" x14ac:dyDescent="0.25">
      <c r="A34" s="1"/>
      <c r="B34" s="1"/>
      <c r="C34" s="1"/>
      <c r="D34" s="1" t="s">
        <v>33</v>
      </c>
      <c r="E34" s="1"/>
      <c r="F34" s="1"/>
      <c r="G34" s="24">
        <f>ROUND(G24+SUM(G29:G33),5)</f>
        <v>159.35</v>
      </c>
      <c r="H34" s="22"/>
      <c r="I34" s="24">
        <f>ROUND(I24+SUM(I29:I33),5)</f>
        <v>7636.6</v>
      </c>
      <c r="J34" s="18"/>
      <c r="K34" s="24">
        <f>ROUND(K24+SUM(K29:K33),5)</f>
        <v>5286.6</v>
      </c>
      <c r="L34" s="24">
        <f>ROUND(L24+SUM(L29:L33),5)</f>
        <v>7550</v>
      </c>
    </row>
    <row r="35" spans="1:12" x14ac:dyDescent="0.25">
      <c r="A35" s="1"/>
      <c r="B35" s="1"/>
      <c r="C35" s="1"/>
      <c r="D35" s="1" t="s">
        <v>34</v>
      </c>
      <c r="E35" s="1"/>
      <c r="F35" s="1"/>
      <c r="G35" s="24"/>
      <c r="H35" s="22"/>
      <c r="I35" s="24"/>
      <c r="J35" s="18"/>
      <c r="K35" s="24"/>
      <c r="L35" s="19"/>
    </row>
    <row r="36" spans="1:12" x14ac:dyDescent="0.25">
      <c r="A36" s="1"/>
      <c r="B36" s="1"/>
      <c r="C36" s="1"/>
      <c r="D36" s="1"/>
      <c r="E36" s="1" t="s">
        <v>35</v>
      </c>
      <c r="F36" s="1"/>
      <c r="G36" s="24">
        <v>0</v>
      </c>
      <c r="H36" s="22"/>
      <c r="I36" s="24">
        <v>0</v>
      </c>
      <c r="J36" s="18"/>
      <c r="K36" s="24">
        <v>0</v>
      </c>
      <c r="L36" s="19"/>
    </row>
    <row r="37" spans="1:12" ht="15.75" thickBot="1" x14ac:dyDescent="0.3">
      <c r="A37" s="1"/>
      <c r="B37" s="1"/>
      <c r="C37" s="1"/>
      <c r="D37" s="1"/>
      <c r="E37" s="1" t="s">
        <v>36</v>
      </c>
      <c r="F37" s="1"/>
      <c r="G37" s="21">
        <v>320.5</v>
      </c>
      <c r="H37" s="22"/>
      <c r="I37" s="21">
        <v>320.5</v>
      </c>
      <c r="J37" s="18"/>
      <c r="K37" s="21">
        <v>320.5</v>
      </c>
      <c r="L37" s="20"/>
    </row>
    <row r="38" spans="1:12" x14ac:dyDescent="0.25">
      <c r="A38" s="1"/>
      <c r="B38" s="1"/>
      <c r="C38" s="1"/>
      <c r="D38" s="1" t="s">
        <v>37</v>
      </c>
      <c r="E38" s="1"/>
      <c r="F38" s="1"/>
      <c r="G38" s="24">
        <f>ROUND(SUM(G35:G37),5)</f>
        <v>320.5</v>
      </c>
      <c r="H38" s="22"/>
      <c r="I38" s="24">
        <f>ROUND(SUM(I35:I37),5)</f>
        <v>320.5</v>
      </c>
      <c r="J38" s="18"/>
      <c r="K38" s="24">
        <f>ROUND(SUM(K35:K37),5)</f>
        <v>320.5</v>
      </c>
      <c r="L38" s="24">
        <f>ROUND(SUM(L35:L37),5)</f>
        <v>0</v>
      </c>
    </row>
    <row r="39" spans="1:12" x14ac:dyDescent="0.25">
      <c r="A39" s="1"/>
      <c r="B39" s="1"/>
      <c r="C39" s="1"/>
      <c r="D39" s="1" t="s">
        <v>38</v>
      </c>
      <c r="E39" s="1"/>
      <c r="F39" s="1"/>
      <c r="G39" s="24">
        <v>0</v>
      </c>
      <c r="H39" s="22"/>
      <c r="I39" s="24">
        <v>50</v>
      </c>
      <c r="J39" s="18"/>
      <c r="K39" s="24">
        <v>50</v>
      </c>
      <c r="L39" s="19"/>
    </row>
    <row r="40" spans="1:12" x14ac:dyDescent="0.25">
      <c r="A40" s="1"/>
      <c r="B40" s="1"/>
      <c r="C40" s="1"/>
      <c r="D40" s="1" t="s">
        <v>39</v>
      </c>
      <c r="E40" s="1"/>
      <c r="F40" s="1"/>
      <c r="G40" s="24"/>
      <c r="H40" s="22"/>
      <c r="I40" s="24"/>
      <c r="J40" s="18"/>
      <c r="K40" s="24"/>
      <c r="L40" s="19"/>
    </row>
    <row r="41" spans="1:12" x14ac:dyDescent="0.25">
      <c r="A41" s="1"/>
      <c r="B41" s="1"/>
      <c r="C41" s="1"/>
      <c r="D41" s="1"/>
      <c r="E41" s="1" t="s">
        <v>40</v>
      </c>
      <c r="F41" s="1"/>
      <c r="G41" s="24">
        <v>113.01</v>
      </c>
      <c r="H41" s="22"/>
      <c r="I41" s="24">
        <v>113.01</v>
      </c>
      <c r="J41" s="18"/>
      <c r="K41" s="24">
        <v>113.01</v>
      </c>
      <c r="L41" s="19"/>
    </row>
    <row r="42" spans="1:12" x14ac:dyDescent="0.25">
      <c r="A42" s="1"/>
      <c r="B42" s="1"/>
      <c r="C42" s="1"/>
      <c r="D42" s="1"/>
      <c r="E42" s="1" t="s">
        <v>41</v>
      </c>
      <c r="F42" s="1"/>
      <c r="G42" s="24"/>
      <c r="H42" s="22"/>
      <c r="I42" s="24"/>
      <c r="J42" s="18"/>
      <c r="K42" s="24"/>
      <c r="L42" s="19"/>
    </row>
    <row r="43" spans="1:12" x14ac:dyDescent="0.25">
      <c r="A43" s="1"/>
      <c r="B43" s="1"/>
      <c r="C43" s="1"/>
      <c r="D43" s="1"/>
      <c r="E43" s="1"/>
      <c r="F43" s="1" t="s">
        <v>42</v>
      </c>
      <c r="G43" s="24">
        <v>0</v>
      </c>
      <c r="H43" s="22"/>
      <c r="I43" s="24">
        <v>200</v>
      </c>
      <c r="J43" s="18"/>
      <c r="K43" s="24">
        <v>200</v>
      </c>
      <c r="L43" s="19"/>
    </row>
    <row r="44" spans="1:12" x14ac:dyDescent="0.25">
      <c r="A44" s="1"/>
      <c r="B44" s="1"/>
      <c r="C44" s="1"/>
      <c r="D44" s="1"/>
      <c r="E44" s="1"/>
      <c r="F44" s="1" t="s">
        <v>43</v>
      </c>
      <c r="G44" s="24">
        <v>110.15</v>
      </c>
      <c r="H44" s="22"/>
      <c r="I44" s="24">
        <v>110.15</v>
      </c>
      <c r="J44" s="18"/>
      <c r="K44" s="24">
        <v>110.15</v>
      </c>
      <c r="L44" s="19"/>
    </row>
    <row r="45" spans="1:12" x14ac:dyDescent="0.25">
      <c r="A45" s="1"/>
      <c r="B45" s="1"/>
      <c r="C45" s="1"/>
      <c r="D45" s="1"/>
      <c r="E45" s="1"/>
      <c r="F45" s="1" t="s">
        <v>24</v>
      </c>
      <c r="G45" s="24">
        <v>492.77</v>
      </c>
      <c r="H45" s="22"/>
      <c r="I45" s="24">
        <v>492.77</v>
      </c>
      <c r="J45" s="18"/>
      <c r="K45" s="24">
        <v>492.77</v>
      </c>
      <c r="L45" s="19"/>
    </row>
    <row r="46" spans="1:12" x14ac:dyDescent="0.25">
      <c r="A46" s="1"/>
      <c r="B46" s="1"/>
      <c r="C46" s="1"/>
      <c r="D46" s="1"/>
      <c r="E46" s="1"/>
      <c r="F46" s="1" t="s">
        <v>44</v>
      </c>
      <c r="G46" s="24">
        <v>0</v>
      </c>
      <c r="H46" s="22"/>
      <c r="I46" s="24">
        <v>300</v>
      </c>
      <c r="J46" s="18"/>
      <c r="K46" s="24">
        <v>300</v>
      </c>
      <c r="L46" s="19"/>
    </row>
    <row r="47" spans="1:12" x14ac:dyDescent="0.25">
      <c r="A47" s="1"/>
      <c r="B47" s="1"/>
      <c r="C47" s="1"/>
      <c r="D47" s="1"/>
      <c r="E47" s="1"/>
      <c r="F47" s="1" t="s">
        <v>45</v>
      </c>
      <c r="G47" s="24">
        <v>390.92</v>
      </c>
      <c r="H47" s="22"/>
      <c r="I47" s="24">
        <v>390.92</v>
      </c>
      <c r="J47" s="18"/>
      <c r="K47" s="24">
        <v>390.92</v>
      </c>
      <c r="L47" s="19"/>
    </row>
    <row r="48" spans="1:12" x14ac:dyDescent="0.25">
      <c r="A48" s="1"/>
      <c r="B48" s="1"/>
      <c r="C48" s="1"/>
      <c r="D48" s="1"/>
      <c r="E48" s="1"/>
      <c r="F48" s="1" t="s">
        <v>46</v>
      </c>
      <c r="G48" s="24">
        <v>28.45</v>
      </c>
      <c r="H48" s="22"/>
      <c r="I48" s="24">
        <v>28.45</v>
      </c>
      <c r="J48" s="18"/>
      <c r="K48" s="24">
        <v>28.45</v>
      </c>
      <c r="L48" s="19"/>
    </row>
    <row r="49" spans="1:13" x14ac:dyDescent="0.25">
      <c r="A49" s="1"/>
      <c r="B49" s="1"/>
      <c r="C49" s="1"/>
      <c r="D49" s="1"/>
      <c r="E49" s="1"/>
      <c r="F49" s="1" t="s">
        <v>47</v>
      </c>
      <c r="G49" s="24">
        <v>419.74</v>
      </c>
      <c r="H49" s="22"/>
      <c r="I49" s="24">
        <v>419.74</v>
      </c>
      <c r="J49" s="18"/>
      <c r="K49" s="24">
        <v>419.74</v>
      </c>
      <c r="L49" s="19"/>
    </row>
    <row r="50" spans="1:13" x14ac:dyDescent="0.25">
      <c r="A50" s="1"/>
      <c r="B50" s="1"/>
      <c r="C50" s="1"/>
      <c r="D50" s="1"/>
      <c r="E50" s="1"/>
      <c r="F50" s="1" t="s">
        <v>48</v>
      </c>
      <c r="G50" s="24">
        <v>28.47</v>
      </c>
      <c r="H50" s="22"/>
      <c r="I50" s="24">
        <v>70</v>
      </c>
      <c r="J50" s="18"/>
      <c r="K50" s="24">
        <v>28.47</v>
      </c>
      <c r="L50" s="19"/>
    </row>
    <row r="51" spans="1:13" x14ac:dyDescent="0.25">
      <c r="A51" s="1"/>
      <c r="B51" s="1"/>
      <c r="C51" s="1"/>
      <c r="D51" s="1"/>
      <c r="E51" s="1"/>
      <c r="F51" s="1" t="s">
        <v>49</v>
      </c>
      <c r="G51" s="24">
        <v>51</v>
      </c>
      <c r="H51" s="22"/>
      <c r="I51" s="24">
        <v>51</v>
      </c>
      <c r="J51" s="18"/>
      <c r="K51" s="24">
        <v>51</v>
      </c>
      <c r="L51" s="19"/>
    </row>
    <row r="52" spans="1:13" x14ac:dyDescent="0.25">
      <c r="A52" s="1"/>
      <c r="B52" s="1"/>
      <c r="C52" s="1"/>
      <c r="D52" s="1"/>
      <c r="E52" s="1"/>
      <c r="F52" s="1" t="s">
        <v>50</v>
      </c>
      <c r="G52" s="24">
        <v>463.12</v>
      </c>
      <c r="H52" s="22"/>
      <c r="I52" s="24">
        <v>463.12</v>
      </c>
      <c r="J52" s="18"/>
      <c r="K52" s="24">
        <v>463.12</v>
      </c>
      <c r="L52" s="19"/>
    </row>
    <row r="53" spans="1:13" ht="15.75" thickBot="1" x14ac:dyDescent="0.3">
      <c r="A53" s="1"/>
      <c r="B53" s="1"/>
      <c r="C53" s="1"/>
      <c r="D53" s="1"/>
      <c r="E53" s="1"/>
      <c r="F53" s="1" t="s">
        <v>51</v>
      </c>
      <c r="G53" s="21">
        <v>183.22</v>
      </c>
      <c r="H53" s="22"/>
      <c r="I53" s="21">
        <v>200</v>
      </c>
      <c r="J53" s="18"/>
      <c r="K53" s="21">
        <v>183.22</v>
      </c>
      <c r="L53" s="20"/>
    </row>
    <row r="54" spans="1:13" x14ac:dyDescent="0.25">
      <c r="A54" s="1"/>
      <c r="B54" s="1"/>
      <c r="C54" s="1"/>
      <c r="D54" s="1"/>
      <c r="E54" s="1" t="s">
        <v>52</v>
      </c>
      <c r="F54" s="1"/>
      <c r="G54" s="24">
        <f>ROUND(SUM(G42:G53),5)</f>
        <v>2167.84</v>
      </c>
      <c r="H54" s="22"/>
      <c r="I54" s="24">
        <f>ROUND(SUM(I42:I53),5)</f>
        <v>2726.15</v>
      </c>
      <c r="J54" s="18"/>
      <c r="K54" s="24">
        <f>ROUND(SUM(K42:K53),5)</f>
        <v>2667.84</v>
      </c>
      <c r="L54" s="24">
        <f>ROUND(SUM(L42:L53),5)</f>
        <v>0</v>
      </c>
    </row>
    <row r="55" spans="1:13" x14ac:dyDescent="0.25">
      <c r="A55" s="1"/>
      <c r="B55" s="1"/>
      <c r="C55" s="1"/>
      <c r="D55" s="1"/>
      <c r="E55" s="1" t="s">
        <v>53</v>
      </c>
      <c r="F55" s="1"/>
      <c r="G55" s="24">
        <v>750</v>
      </c>
      <c r="H55" s="22"/>
      <c r="I55" s="24">
        <v>750</v>
      </c>
      <c r="J55" s="18"/>
      <c r="K55" s="24">
        <v>750</v>
      </c>
      <c r="L55" s="19"/>
    </row>
    <row r="56" spans="1:13" x14ac:dyDescent="0.25">
      <c r="A56" s="1"/>
      <c r="B56" s="1"/>
      <c r="C56" s="1"/>
      <c r="D56" s="1"/>
      <c r="E56" s="1" t="s">
        <v>54</v>
      </c>
      <c r="F56" s="1"/>
      <c r="G56" s="24">
        <v>0</v>
      </c>
      <c r="H56" s="22"/>
      <c r="I56" s="24">
        <v>500</v>
      </c>
      <c r="J56" s="18"/>
      <c r="K56" s="24">
        <v>500</v>
      </c>
      <c r="L56" s="19"/>
    </row>
    <row r="57" spans="1:13" x14ac:dyDescent="0.25">
      <c r="A57" s="1"/>
      <c r="B57" s="1"/>
      <c r="C57" s="1"/>
      <c r="D57" s="1"/>
      <c r="E57" s="1" t="s">
        <v>55</v>
      </c>
      <c r="F57" s="1"/>
      <c r="G57" s="24">
        <v>250</v>
      </c>
      <c r="H57" s="22"/>
      <c r="I57" s="24">
        <v>250</v>
      </c>
      <c r="J57" s="18"/>
      <c r="K57" s="24">
        <v>250</v>
      </c>
      <c r="L57" s="19"/>
    </row>
    <row r="58" spans="1:13" ht="15.75" thickBot="1" x14ac:dyDescent="0.3">
      <c r="A58" s="1"/>
      <c r="B58" s="1"/>
      <c r="C58" s="1"/>
      <c r="D58" s="1"/>
      <c r="E58" s="1" t="s">
        <v>56</v>
      </c>
      <c r="F58" s="1"/>
      <c r="G58" s="21">
        <v>250</v>
      </c>
      <c r="H58" s="22"/>
      <c r="I58" s="21">
        <v>250</v>
      </c>
      <c r="J58" s="18"/>
      <c r="K58" s="21">
        <v>250</v>
      </c>
      <c r="L58" s="20"/>
    </row>
    <row r="59" spans="1:13" x14ac:dyDescent="0.25">
      <c r="A59" s="1"/>
      <c r="B59" s="1"/>
      <c r="C59" s="1"/>
      <c r="D59" s="1" t="s">
        <v>57</v>
      </c>
      <c r="E59" s="1"/>
      <c r="F59" s="1"/>
      <c r="G59" s="24">
        <f>ROUND(SUM(G40:G41)+SUM(G54:G58),5)</f>
        <v>3530.85</v>
      </c>
      <c r="H59" s="22"/>
      <c r="I59" s="24">
        <f>ROUND(SUM(I40:I41)+SUM(I54:I58),5)</f>
        <v>4589.16</v>
      </c>
      <c r="J59" s="18"/>
      <c r="K59" s="24">
        <f>ROUND(SUM(K40:K41)+SUM(K54:K58),5)</f>
        <v>4530.8500000000004</v>
      </c>
      <c r="L59" s="24">
        <f>ROUND(SUM(L40:L41)+SUM(L54:L58),5)</f>
        <v>0</v>
      </c>
    </row>
    <row r="60" spans="1:13" x14ac:dyDescent="0.25">
      <c r="A60" s="1"/>
      <c r="B60" s="1"/>
      <c r="C60" s="1"/>
      <c r="D60" s="1" t="s">
        <v>58</v>
      </c>
      <c r="E60" s="1"/>
      <c r="F60" s="1"/>
      <c r="G60" s="24"/>
      <c r="H60" s="22"/>
      <c r="I60" s="24"/>
      <c r="J60" s="18"/>
      <c r="K60" s="24"/>
      <c r="L60" s="19"/>
    </row>
    <row r="61" spans="1:13" x14ac:dyDescent="0.25">
      <c r="A61" s="1"/>
      <c r="B61" s="1"/>
      <c r="C61" s="1"/>
      <c r="D61" s="1"/>
      <c r="E61" s="1" t="s">
        <v>59</v>
      </c>
      <c r="F61" s="1"/>
      <c r="G61" s="24">
        <v>400</v>
      </c>
      <c r="H61" s="22"/>
      <c r="I61" s="24">
        <v>480</v>
      </c>
      <c r="J61" s="18"/>
      <c r="K61" s="24">
        <v>480</v>
      </c>
      <c r="L61" s="25">
        <v>480</v>
      </c>
      <c r="M61" t="s">
        <v>82</v>
      </c>
    </row>
    <row r="62" spans="1:13" ht="15.75" thickBot="1" x14ac:dyDescent="0.3">
      <c r="A62" s="1"/>
      <c r="B62" s="1"/>
      <c r="C62" s="1"/>
      <c r="D62" s="1"/>
      <c r="E62" s="1" t="s">
        <v>60</v>
      </c>
      <c r="F62" s="1"/>
      <c r="G62" s="28">
        <v>1525</v>
      </c>
      <c r="H62" s="22"/>
      <c r="I62" s="28">
        <v>1825</v>
      </c>
      <c r="J62" s="18"/>
      <c r="K62" s="28">
        <v>1825</v>
      </c>
      <c r="L62" s="23">
        <v>1800</v>
      </c>
      <c r="M62" t="s">
        <v>83</v>
      </c>
    </row>
    <row r="63" spans="1:13" ht="15.75" thickBot="1" x14ac:dyDescent="0.3">
      <c r="A63" s="1"/>
      <c r="B63" s="1"/>
      <c r="C63" s="1"/>
      <c r="D63" s="1" t="s">
        <v>61</v>
      </c>
      <c r="E63" s="1"/>
      <c r="F63" s="1"/>
      <c r="G63" s="29">
        <f>ROUND(SUM(G60:G62),5)</f>
        <v>1925</v>
      </c>
      <c r="H63" s="22"/>
      <c r="I63" s="29">
        <f>ROUND(SUM(I60:I62),5)</f>
        <v>2305</v>
      </c>
      <c r="J63" s="18"/>
      <c r="K63" s="29">
        <f>ROUND(SUM(K60:K62),5)</f>
        <v>2305</v>
      </c>
      <c r="L63" s="29">
        <f>ROUND(SUM(L60:L62),5)</f>
        <v>2280</v>
      </c>
    </row>
    <row r="64" spans="1:13" x14ac:dyDescent="0.25">
      <c r="A64" s="1"/>
      <c r="B64" s="1"/>
      <c r="C64" s="1" t="s">
        <v>62</v>
      </c>
      <c r="D64" s="1"/>
      <c r="E64" s="1"/>
      <c r="F64" s="1"/>
      <c r="G64" s="24">
        <f>ROUND(G23+G34+SUM(G38:G39)+G59+G63,5)</f>
        <v>5935.7</v>
      </c>
      <c r="H64" s="22"/>
      <c r="I64" s="24">
        <f>ROUND(I23+I34+SUM(I38:I39)+I59+I63,5)</f>
        <v>14901.26</v>
      </c>
      <c r="J64" s="18"/>
      <c r="K64" s="24">
        <f>ROUND(K23+K34+SUM(K38:K39)+K59+K63,5)</f>
        <v>12492.95</v>
      </c>
      <c r="L64" s="24">
        <f>ROUND(L23+L34+SUM(L38:L39)+L59+L63,5)</f>
        <v>9830</v>
      </c>
    </row>
    <row r="65" spans="1:12" x14ac:dyDescent="0.25">
      <c r="A65" s="1"/>
      <c r="B65" s="1"/>
      <c r="C65" s="1" t="s">
        <v>63</v>
      </c>
      <c r="D65" s="1"/>
      <c r="E65" s="1"/>
      <c r="F65" s="1"/>
      <c r="G65" s="24"/>
      <c r="H65" s="22"/>
      <c r="I65" s="24"/>
      <c r="J65" s="18"/>
      <c r="K65" s="24"/>
      <c r="L65" s="19"/>
    </row>
    <row r="66" spans="1:12" ht="15.75" thickBot="1" x14ac:dyDescent="0.3">
      <c r="A66" s="1"/>
      <c r="B66" s="1"/>
      <c r="C66" s="1"/>
      <c r="D66" s="1" t="s">
        <v>64</v>
      </c>
      <c r="E66" s="1"/>
      <c r="F66" s="1"/>
      <c r="G66" s="21">
        <v>0</v>
      </c>
      <c r="H66" s="22"/>
      <c r="I66" s="21">
        <v>0</v>
      </c>
      <c r="J66" s="18"/>
      <c r="K66" s="21">
        <v>0</v>
      </c>
      <c r="L66" s="20"/>
    </row>
    <row r="67" spans="1:12" x14ac:dyDescent="0.25">
      <c r="A67" s="1"/>
      <c r="B67" s="1"/>
      <c r="C67" s="1" t="s">
        <v>65</v>
      </c>
      <c r="D67" s="1"/>
      <c r="E67" s="1"/>
      <c r="F67" s="1"/>
      <c r="G67" s="24">
        <f>ROUND(SUM(G65:G66),5)</f>
        <v>0</v>
      </c>
      <c r="H67" s="22"/>
      <c r="I67" s="24">
        <f>ROUND(SUM(I65:I66),5)</f>
        <v>0</v>
      </c>
      <c r="J67" s="18"/>
      <c r="K67" s="24">
        <f>ROUND(SUM(K65:K66),5)</f>
        <v>0</v>
      </c>
      <c r="L67" s="24">
        <f>ROUND(SUM(L65:L66),5)</f>
        <v>0</v>
      </c>
    </row>
    <row r="68" spans="1:12" x14ac:dyDescent="0.25">
      <c r="A68" s="1"/>
      <c r="B68" s="1"/>
      <c r="C68" s="1" t="s">
        <v>66</v>
      </c>
      <c r="D68" s="1"/>
      <c r="E68" s="1"/>
      <c r="F68" s="1"/>
      <c r="G68" s="24"/>
      <c r="H68" s="22"/>
      <c r="I68" s="24"/>
      <c r="J68" s="18"/>
      <c r="K68" s="24"/>
      <c r="L68" s="19"/>
    </row>
    <row r="69" spans="1:12" x14ac:dyDescent="0.25">
      <c r="A69" s="1"/>
      <c r="B69" s="1"/>
      <c r="C69" s="1"/>
      <c r="D69" s="1" t="s">
        <v>67</v>
      </c>
      <c r="E69" s="1"/>
      <c r="F69" s="1"/>
      <c r="G69" s="24">
        <v>550</v>
      </c>
      <c r="H69" s="22"/>
      <c r="I69" s="24">
        <v>2550</v>
      </c>
      <c r="J69" s="18"/>
      <c r="K69" s="24">
        <v>2550</v>
      </c>
      <c r="L69" s="19"/>
    </row>
    <row r="70" spans="1:12" x14ac:dyDescent="0.25">
      <c r="A70" s="1"/>
      <c r="B70" s="1"/>
      <c r="C70" s="1"/>
      <c r="D70" s="1" t="s">
        <v>68</v>
      </c>
      <c r="E70" s="1"/>
      <c r="F70" s="1"/>
      <c r="G70" s="24">
        <v>0</v>
      </c>
      <c r="H70" s="22"/>
      <c r="I70" s="24">
        <v>4605.5</v>
      </c>
      <c r="J70" s="18"/>
      <c r="K70" s="24">
        <v>4605.5</v>
      </c>
      <c r="L70" s="19"/>
    </row>
    <row r="71" spans="1:12" x14ac:dyDescent="0.25">
      <c r="A71" s="1"/>
      <c r="B71" s="1"/>
      <c r="C71" s="1"/>
      <c r="D71" s="1" t="s">
        <v>76</v>
      </c>
      <c r="E71" s="1"/>
      <c r="F71" s="1"/>
      <c r="G71" s="24"/>
      <c r="H71" s="22"/>
      <c r="I71" s="24"/>
      <c r="J71" s="18"/>
      <c r="K71" s="24">
        <v>1000</v>
      </c>
      <c r="L71" s="19"/>
    </row>
    <row r="72" spans="1:12" ht="15.75" thickBot="1" x14ac:dyDescent="0.3">
      <c r="A72" s="1"/>
      <c r="B72" s="1"/>
      <c r="C72" s="1"/>
      <c r="D72" s="1" t="s">
        <v>69</v>
      </c>
      <c r="E72" s="1"/>
      <c r="F72" s="1"/>
      <c r="G72" s="21">
        <v>1250</v>
      </c>
      <c r="H72" s="22"/>
      <c r="I72" s="21">
        <v>1250</v>
      </c>
      <c r="J72" s="18"/>
      <c r="K72" s="21">
        <v>1250</v>
      </c>
      <c r="L72" s="20"/>
    </row>
    <row r="73" spans="1:12" x14ac:dyDescent="0.25">
      <c r="A73" s="1"/>
      <c r="B73" s="1"/>
      <c r="C73" s="1" t="s">
        <v>70</v>
      </c>
      <c r="D73" s="1"/>
      <c r="E73" s="1"/>
      <c r="F73" s="1"/>
      <c r="G73" s="24">
        <f>ROUND(SUM(G68:G72),5)</f>
        <v>1800</v>
      </c>
      <c r="H73" s="22"/>
      <c r="I73" s="24">
        <f>ROUND(SUM(I68:I72),5)</f>
        <v>8405.5</v>
      </c>
      <c r="J73" s="18"/>
      <c r="K73" s="24">
        <f>ROUND(SUM(K68:K72),5)</f>
        <v>9405.5</v>
      </c>
      <c r="L73" s="24">
        <f>ROUND(SUM(L68:L72),5)</f>
        <v>0</v>
      </c>
    </row>
    <row r="74" spans="1:12" ht="15.75" thickBot="1" x14ac:dyDescent="0.3">
      <c r="A74" s="1"/>
      <c r="B74" s="1"/>
      <c r="C74" s="1" t="s">
        <v>71</v>
      </c>
      <c r="D74" s="1"/>
      <c r="E74" s="1"/>
      <c r="F74" s="1"/>
      <c r="G74" s="28">
        <v>0</v>
      </c>
      <c r="H74" s="22"/>
      <c r="I74" s="28">
        <v>12601.6</v>
      </c>
      <c r="J74" s="18"/>
      <c r="K74" s="28">
        <v>14009.91</v>
      </c>
      <c r="L74" s="20">
        <v>26285</v>
      </c>
    </row>
    <row r="75" spans="1:12" ht="15.75" thickBot="1" x14ac:dyDescent="0.3">
      <c r="A75" s="1"/>
      <c r="B75" s="1" t="s">
        <v>72</v>
      </c>
      <c r="C75" s="1"/>
      <c r="D75" s="1"/>
      <c r="E75" s="1"/>
      <c r="F75" s="1"/>
      <c r="G75" s="30">
        <f>ROUND(G6+G22+G64+G67+SUM(G73:G74),5)</f>
        <v>11464.9</v>
      </c>
      <c r="H75" s="22"/>
      <c r="I75" s="30">
        <f>ROUND(I6+I22+I64+I67+SUM(I73:I74),5)</f>
        <v>42000</v>
      </c>
      <c r="J75" s="18"/>
      <c r="K75" s="30">
        <f>ROUND(K6+K22+K64+K67+SUM(K73:K74),5)</f>
        <v>42000</v>
      </c>
      <c r="L75" s="30">
        <f>ROUND(L6+L22+L64+L67+SUM(L73:L74),5)</f>
        <v>42000</v>
      </c>
    </row>
    <row r="76" spans="1:12" s="6" customFormat="1" ht="15.75" thickBot="1" x14ac:dyDescent="0.3">
      <c r="A76" s="1" t="s">
        <v>75</v>
      </c>
      <c r="B76" s="1"/>
      <c r="C76" s="1"/>
      <c r="D76" s="1"/>
      <c r="E76" s="1"/>
      <c r="F76" s="1"/>
      <c r="G76" s="35">
        <f>ROUND(G5-G75,5)</f>
        <v>30535.1</v>
      </c>
      <c r="H76" s="36"/>
      <c r="I76" s="35">
        <f>ROUND(I5-I75,5)</f>
        <v>0</v>
      </c>
      <c r="J76" s="36"/>
      <c r="K76" s="35">
        <f>ROUND(K5-K75,5)</f>
        <v>0</v>
      </c>
      <c r="L76" s="35">
        <f>ROUND(L5-L75,5)</f>
        <v>0</v>
      </c>
    </row>
    <row r="77" spans="1:12" ht="15.75" thickTop="1" x14ac:dyDescent="0.25"/>
  </sheetData>
  <pageMargins left="0.7" right="0.7" top="0.75" bottom="0.75" header="0.1" footer="0.3"/>
  <pageSetup scale="85" fitToHeight="2" orientation="landscape" horizontalDpi="0" verticalDpi="0" r:id="rId1"/>
  <headerFooter>
    <oddHeader xml:space="preserve">&amp;L&amp;"Arial,Bold"&amp;8 5:15 PM
 05/01/18
 Cash Basis&amp;C&amp;"Arial,Bold"&amp;12 Tarzana Neighborhood Council
Proposed Budget 2018-19&amp;14
As of 5-16-18
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2018-05-08T18:33:21Z</cp:lastPrinted>
  <dcterms:created xsi:type="dcterms:W3CDTF">2018-05-02T00:15:16Z</dcterms:created>
  <dcterms:modified xsi:type="dcterms:W3CDTF">2018-05-20T03:06:17Z</dcterms:modified>
</cp:coreProperties>
</file>