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2980" windowHeight="11928" activeTab="1"/>
  </bookViews>
  <sheets>
    <sheet name="P&amp;L" sheetId="3" r:id="rId1"/>
    <sheet name="Balance Sheet" sheetId="1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Sheet'!$9:$9,'Balance Sheet'!$15:$15</definedName>
    <definedName name="QB_DATA_0" localSheetId="0" hidden="1">'P&amp;L'!$4:$4,'P&amp;L'!$10:$10,'P&amp;L'!$12:$12,'P&amp;L'!$13:$13,'P&amp;L'!$14:$14,'P&amp;L'!$15:$15,'P&amp;L'!$16:$16,'P&amp;L'!$17:$17,'P&amp;L'!$18:$18,'P&amp;L'!$20:$20,'P&amp;L'!$24:$24,'P&amp;L'!$25:$25,'P&amp;L'!$26:$26,'P&amp;L'!$29:$29,'P&amp;L'!$32:$32,'P&amp;L'!$34:$34</definedName>
    <definedName name="QB_DATA_1" localSheetId="0" hidden="1">'P&amp;L'!$35:$35,'P&amp;L'!$36:$36,'P&amp;L'!$37:$37,'P&amp;L'!$38:$38,'P&amp;L'!$39:$39,'P&amp;L'!$40:$40,'P&amp;L'!$41:$41,'P&amp;L'!$42:$42,'P&amp;L'!$43:$43,'P&amp;L'!$44:$44,'P&amp;L'!$45:$45,'P&amp;L'!$47:$47,'P&amp;L'!$48:$48,'P&amp;L'!$49:$49,'P&amp;L'!$50:$50,'P&amp;L'!$51:$51</definedName>
    <definedName name="QB_DATA_2" localSheetId="0" hidden="1">'P&amp;L'!$54:$54,'P&amp;L'!$55:$55,'P&amp;L'!$59:$59,'P&amp;L'!$60:$60,'P&amp;L'!$61:$61,'P&amp;L'!$62:$62,'P&amp;L'!$64:$64</definedName>
    <definedName name="QB_FORMULA_0" localSheetId="1" hidden="1">'Balance Sheet'!$E$10,'Balance Sheet'!$E$11,'Balance Sheet'!$E$12,'Balance Sheet'!$E$16,'Balance Sheet'!$E$17</definedName>
    <definedName name="QB_FORMULA_0" localSheetId="0" hidden="1">'P&amp;L'!$G$5,'P&amp;L'!#REF!,'P&amp;L'!$I$5,'P&amp;L'!#REF!,'P&amp;L'!$K$5,'P&amp;L'!$G$11,'P&amp;L'!#REF!,'P&amp;L'!$I$11,'P&amp;L'!#REF!,'P&amp;L'!$K$11,'P&amp;L'!$G$19,'P&amp;L'!#REF!,'P&amp;L'!$I$19,'P&amp;L'!#REF!,'P&amp;L'!$K$19,'P&amp;L'!$G$21</definedName>
    <definedName name="QB_FORMULA_1" localSheetId="0" hidden="1">'P&amp;L'!#REF!,'P&amp;L'!$I$21,'P&amp;L'!#REF!,'P&amp;L'!$K$21,'P&amp;L'!$G$27,'P&amp;L'!#REF!,'P&amp;L'!$I$27,'P&amp;L'!#REF!,'P&amp;L'!$K$27,'P&amp;L'!$G$30,'P&amp;L'!#REF!,'P&amp;L'!$I$30,'P&amp;L'!#REF!,'P&amp;L'!$K$30,'P&amp;L'!$G$46,'P&amp;L'!#REF!</definedName>
    <definedName name="QB_FORMULA_2" localSheetId="0" hidden="1">'P&amp;L'!$I$46,'P&amp;L'!#REF!,'P&amp;L'!$K$46,'P&amp;L'!$G$52,'P&amp;L'!#REF!,'P&amp;L'!$I$52,'P&amp;L'!#REF!,'P&amp;L'!$K$52,'P&amp;L'!$G$56,'P&amp;L'!#REF!,'P&amp;L'!$I$56,'P&amp;L'!#REF!,'P&amp;L'!$K$56,'P&amp;L'!$G$57,'P&amp;L'!#REF!,'P&amp;L'!$I$57</definedName>
    <definedName name="QB_FORMULA_3" localSheetId="0" hidden="1">'P&amp;L'!#REF!,'P&amp;L'!$K$57,'P&amp;L'!$G$63,'P&amp;L'!#REF!,'P&amp;L'!$I$63,'P&amp;L'!#REF!,'P&amp;L'!$K$63,'P&amp;L'!$G$65,'P&amp;L'!#REF!,'P&amp;L'!$I$65,'P&amp;L'!#REF!,'P&amp;L'!$K$65,'P&amp;L'!$G$66,'P&amp;L'!#REF!,'P&amp;L'!$I$66,'P&amp;L'!#REF!</definedName>
    <definedName name="QB_FORMULA_4" localSheetId="0" hidden="1">'P&amp;L'!$K$66</definedName>
    <definedName name="QB_ROW_1" localSheetId="1" hidden="1">'Balance Sheet'!$A$5</definedName>
    <definedName name="QB_ROW_1011" localSheetId="1" hidden="1">'Balance Sheet'!$B$6</definedName>
    <definedName name="QB_ROW_105240" localSheetId="0" hidden="1">'P&amp;L'!$E$51</definedName>
    <definedName name="QB_ROW_108250" localSheetId="0" hidden="1">'P&amp;L'!$F$38</definedName>
    <definedName name="QB_ROW_109030" localSheetId="0" hidden="1">'P&amp;L'!$D$28</definedName>
    <definedName name="QB_ROW_109330" localSheetId="0" hidden="1">'P&amp;L'!$D$30</definedName>
    <definedName name="QB_ROW_11020" localSheetId="0" hidden="1">'P&amp;L'!$C$58</definedName>
    <definedName name="QB_ROW_11320" localSheetId="0" hidden="1">'P&amp;L'!$C$63</definedName>
    <definedName name="QB_ROW_123240" localSheetId="0" hidden="1">'P&amp;L'!$E$15</definedName>
    <definedName name="QB_ROW_1311" localSheetId="1" hidden="1">'Balance Sheet'!$B$11</definedName>
    <definedName name="QB_ROW_13320" localSheetId="0" hidden="1">'P&amp;L'!$C$64</definedName>
    <definedName name="QB_ROW_137230" localSheetId="1" hidden="1">'Balance Sheet'!$D$9</definedName>
    <definedName name="QB_ROW_14011" localSheetId="1" hidden="1">'Balance Sheet'!$B$14</definedName>
    <definedName name="QB_ROW_141250" localSheetId="0" hidden="1">'P&amp;L'!$F$39</definedName>
    <definedName name="QB_ROW_14311" localSheetId="1" hidden="1">'Balance Sheet'!$B$16</definedName>
    <definedName name="QB_ROW_147250" localSheetId="0" hidden="1">'P&amp;L'!$F$10</definedName>
    <definedName name="QB_ROW_148230" localSheetId="0" hidden="1">'P&amp;L'!$D$60</definedName>
    <definedName name="QB_ROW_149230" localSheetId="0" hidden="1">'P&amp;L'!$D$59</definedName>
    <definedName name="QB_ROW_150240" localSheetId="0" hidden="1">'P&amp;L'!$E$32</definedName>
    <definedName name="QB_ROW_15040" localSheetId="0" hidden="1">'P&amp;L'!$E$9</definedName>
    <definedName name="QB_ROW_151230" localSheetId="0" hidden="1">'P&amp;L'!$D$62</definedName>
    <definedName name="QB_ROW_152230" localSheetId="0" hidden="1">'P&amp;L'!$D$61</definedName>
    <definedName name="QB_ROW_153240" localSheetId="0" hidden="1">'P&amp;L'!$E$29</definedName>
    <definedName name="QB_ROW_15340" localSheetId="0" hidden="1">'P&amp;L'!$E$11</definedName>
    <definedName name="QB_ROW_154250" localSheetId="0" hidden="1">'P&amp;L'!$F$40</definedName>
    <definedName name="QB_ROW_155240" localSheetId="0" hidden="1">'P&amp;L'!$E$47</definedName>
    <definedName name="QB_ROW_17221" localSheetId="1" hidden="1">'Balance Sheet'!$C$15</definedName>
    <definedName name="QB_ROW_18030" localSheetId="0" hidden="1">'P&amp;L'!$D$8</definedName>
    <definedName name="QB_ROW_18301" localSheetId="0" hidden="1">'P&amp;L'!$A$66</definedName>
    <definedName name="QB_ROW_18330" localSheetId="0" hidden="1">'P&amp;L'!$D$19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'P&amp;L'!$E$12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'P&amp;L'!$B$65</definedName>
    <definedName name="QB_ROW_22240" localSheetId="0" hidden="1">'P&amp;L'!$E$13</definedName>
    <definedName name="QB_ROW_2321" localSheetId="1" hidden="1">'Balance Sheet'!$C$10</definedName>
    <definedName name="QB_ROW_23240" localSheetId="0" hidden="1">'P&amp;L'!$E$14</definedName>
    <definedName name="QB_ROW_24240" localSheetId="0" hidden="1">'P&amp;L'!$E$16</definedName>
    <definedName name="QB_ROW_25240" localSheetId="0" hidden="1">'P&amp;L'!$E$17</definedName>
    <definedName name="QB_ROW_26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'P&amp;L'!$D$27</definedName>
    <definedName name="QB_ROW_301" localSheetId="1" hidden="1">'Balance Sheet'!$A$12</definedName>
    <definedName name="QB_ROW_30240" localSheetId="0" hidden="1">'P&amp;L'!$E$24</definedName>
    <definedName name="QB_ROW_36240" localSheetId="0" hidden="1">'P&amp;L'!$E$25</definedName>
    <definedName name="QB_ROW_37030" localSheetId="0" hidden="1">'P&amp;L'!$D$31</definedName>
    <definedName name="QB_ROW_37330" localSheetId="0" hidden="1">'P&amp;L'!$D$52</definedName>
    <definedName name="QB_ROW_39040" localSheetId="0" hidden="1">'P&amp;L'!$E$33</definedName>
    <definedName name="QB_ROW_39340" localSheetId="0" hidden="1">'P&amp;L'!$E$46</definedName>
    <definedName name="QB_ROW_43240" localSheetId="0" hidden="1">'P&amp;L'!$E$49</definedName>
    <definedName name="QB_ROW_44030" localSheetId="0" hidden="1">'P&amp;L'!$D$53</definedName>
    <definedName name="QB_ROW_44330" localSheetId="0" hidden="1">'P&amp;L'!$D$56</definedName>
    <definedName name="QB_ROW_45240" localSheetId="0" hidden="1">'P&amp;L'!$E$54</definedName>
    <definedName name="QB_ROW_46240" localSheetId="0" hidden="1">'P&amp;L'!$E$55</definedName>
    <definedName name="QB_ROW_47220" localSheetId="0" hidden="1">'P&amp;L'!$C$4</definedName>
    <definedName name="QB_ROW_48240" localSheetId="0" hidden="1">'P&amp;L'!$E$26</definedName>
    <definedName name="QB_ROW_5230" localSheetId="1" hidden="1">'Balance Sheet'!$D$8</definedName>
    <definedName name="QB_ROW_66250" localSheetId="0" hidden="1">'P&amp;L'!$F$44</definedName>
    <definedName name="QB_ROW_67250" localSheetId="0" hidden="1">'P&amp;L'!$F$43</definedName>
    <definedName name="QB_ROW_68250" localSheetId="0" hidden="1">'P&amp;L'!$F$37</definedName>
    <definedName name="QB_ROW_69250" localSheetId="0" hidden="1">'P&amp;L'!$F$35</definedName>
    <definedName name="QB_ROW_7001" localSheetId="1" hidden="1">'Balance Sheet'!$A$13</definedName>
    <definedName name="QB_ROW_70250" localSheetId="0" hidden="1">'P&amp;L'!$F$41</definedName>
    <definedName name="QB_ROW_71250" localSheetId="0" hidden="1">'P&amp;L'!$F$42</definedName>
    <definedName name="QB_ROW_72250" localSheetId="0" hidden="1">'P&amp;L'!$F$36</definedName>
    <definedName name="QB_ROW_7301" localSheetId="1" hidden="1">'Balance Sheet'!$A$17</definedName>
    <definedName name="QB_ROW_73250" localSheetId="0" hidden="1">'P&amp;L'!$F$34</definedName>
    <definedName name="QB_ROW_8020" localSheetId="0" hidden="1">'P&amp;L'!$C$7</definedName>
    <definedName name="QB_ROW_82250" localSheetId="0" hidden="1">'P&amp;L'!$F$45</definedName>
    <definedName name="QB_ROW_8320" localSheetId="0" hidden="1">'P&amp;L'!$C$21</definedName>
    <definedName name="QB_ROW_9020" localSheetId="0" hidden="1">'P&amp;L'!$C$22</definedName>
    <definedName name="QB_ROW_90240" localSheetId="0" hidden="1">'P&amp;L'!$E$48</definedName>
    <definedName name="QB_ROW_9320" localSheetId="0" hidden="1">'P&amp;L'!$C$57</definedName>
    <definedName name="QB_ROW_98240" localSheetId="0" hidden="1">'P&amp;L'!$E$50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20161231</definedName>
    <definedName name="QBENDDATE" localSheetId="0">20161231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20161201</definedName>
    <definedName name="QBSTARTDATE" localSheetId="0">20161201</definedName>
  </definedNames>
  <calcPr calcId="125725"/>
</workbook>
</file>

<file path=xl/calcChain.xml><?xml version="1.0" encoding="utf-8"?>
<calcChain xmlns="http://schemas.openxmlformats.org/spreadsheetml/2006/main">
  <c r="K63" i="3"/>
  <c r="I63"/>
  <c r="G63"/>
  <c r="K56"/>
  <c r="I56"/>
  <c r="G56"/>
  <c r="K46"/>
  <c r="K52" s="1"/>
  <c r="I46"/>
  <c r="I52" s="1"/>
  <c r="G46"/>
  <c r="G52" s="1"/>
  <c r="K30"/>
  <c r="I30"/>
  <c r="G30"/>
  <c r="K27"/>
  <c r="I27"/>
  <c r="G27"/>
  <c r="K11"/>
  <c r="K19" s="1"/>
  <c r="K21" s="1"/>
  <c r="I11"/>
  <c r="I19" s="1"/>
  <c r="I21" s="1"/>
  <c r="G11"/>
  <c r="G19" s="1"/>
  <c r="G21" s="1"/>
  <c r="K5"/>
  <c r="I5"/>
  <c r="G5"/>
  <c r="E16" i="1"/>
  <c r="E17" s="1"/>
  <c r="E10"/>
  <c r="E11" s="1"/>
  <c r="E12" s="1"/>
  <c r="G65" i="3" l="1"/>
  <c r="G66" s="1"/>
  <c r="G57"/>
  <c r="I57"/>
  <c r="I65" s="1"/>
  <c r="I66" s="1"/>
  <c r="K57"/>
  <c r="K65" s="1"/>
  <c r="K66" s="1"/>
</calcChain>
</file>

<file path=xl/sharedStrings.xml><?xml version="1.0" encoding="utf-8"?>
<sst xmlns="http://schemas.openxmlformats.org/spreadsheetml/2006/main" count="81" uniqueCount="80">
  <si>
    <t>Dec 31, 16</t>
  </si>
  <si>
    <t>ASSETS</t>
  </si>
  <si>
    <t>Current Assets</t>
  </si>
  <si>
    <t>Checking/Savings</t>
  </si>
  <si>
    <t>DONE Funding</t>
  </si>
  <si>
    <t>Union Bank New-2903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</si>
  <si>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</si>
  <si>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</si>
  <si>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</si>
  <si>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</si>
  <si>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</si>
  <si>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</si>
  <si>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</si>
  <si>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Dec 16</t>
  </si>
  <si>
    <t>Jul - Dec 16</t>
  </si>
  <si>
    <t>Annual Budget</t>
  </si>
  <si>
    <t>Income</t>
  </si>
  <si>
    <t>Funding from DONE</t>
  </si>
  <si>
    <t>Total Income</t>
  </si>
  <si>
    <t>Expense</t>
  </si>
  <si>
    <t>100 Operations</t>
  </si>
  <si>
    <t>General Operations &amp; Misc</t>
  </si>
  <si>
    <t>Board Retreat &amp; Training</t>
  </si>
  <si>
    <t>Retreat Aug 2016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</si>
  <si>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</si>
  <si>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</si>
  <si>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</si>
  <si>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</si>
  <si>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</si>
  <si>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</si>
  <si>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</si>
  <si>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</si>
  <si>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</si>
  <si>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</si>
  <si>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</si>
  <si>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</si>
  <si>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</si>
  <si>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General Promo Items</t>
  </si>
  <si>
    <t>Name Plates &amp; Business Cards</t>
  </si>
  <si>
    <t>Outreach Committee Expenses</t>
  </si>
  <si>
    <t>Total Advertising</t>
  </si>
  <si>
    <t>Animal Welfare Committee</t>
  </si>
  <si>
    <t>Canopy Animal Shelter</t>
  </si>
  <si>
    <t>Total Animal Welfare Committee</t>
  </si>
  <si>
    <t>Events</t>
  </si>
  <si>
    <t>AAUW Debate</t>
  </si>
  <si>
    <t>Earth Day</t>
  </si>
  <si>
    <t>Award Ceremony Refreshments</t>
  </si>
  <si>
    <t>Award Certificates</t>
  </si>
  <si>
    <t>Award Ribbons</t>
  </si>
  <si>
    <t>Banners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</si>
  <si>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</si>
  <si>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</si>
  <si>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</si>
  <si>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</si>
  <si>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</si>
  <si>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</si>
  <si>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</si>
  <si>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</si>
  <si>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</si>
  <si>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EZ UP Canopies</t>
  </si>
  <si>
    <t>Street Fairs</t>
  </si>
  <si>
    <t>Taste of Encino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</si>
  <si>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</si>
  <si>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</si>
  <si>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</si>
  <si>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</si>
  <si>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</si>
  <si>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</si>
  <si>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</si>
  <si>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</si>
  <si>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</si>
  <si>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Nueva Vision Community Scho</t>
  </si>
  <si>
    <t>OBOL</t>
  </si>
  <si>
    <t>The Rescue Train</t>
  </si>
  <si>
    <t>Vanalden School Phys Ed Program</t>
  </si>
  <si>
    <t>Total 400 Neighborhood Purpose Grants</t>
  </si>
  <si>
    <t>900 Unallocated</t>
  </si>
  <si>
    <t>Total Expense</t>
  </si>
  <si>
    <t>Excess of Revenues Over/(Under) Expenses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</si>
</sst>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4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2" fillId="0" borderId="0" xfId="0" applyNumberFormat="1" applyFont="1"/>
    <xf numFmtId="49" fontId="1" fillId="0" borderId="4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39" fontId="2" fillId="0" borderId="5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6" xfId="0" applyNumberFormat="1" applyFont="1" applyBorder="1"/>
    <xf numFmtId="39" fontId="2" fillId="0" borderId="2" xfId="0" applyNumberFormat="1" applyFont="1" applyBorder="1"/>
    <xf numFmtId="7" fontId="1" fillId="0" borderId="3" xfId="0" applyNumberFormat="1" applyFont="1" applyBorder="1"/>
    <xf numFmtId="7" fontId="1" fillId="0" borderId="0" xfId="0" applyNumberFormat="1" applyFont="1"/>
    <xf numFmtId="7" fontId="2" fillId="0" borderId="5" xfId="0" applyNumberFormat="1" applyFont="1" applyBorder="1"/>
    <xf numFmtId="7" fontId="2" fillId="0" borderId="0" xfId="0" applyNumberFormat="1" applyFont="1"/>
    <xf numFmtId="7" fontId="2" fillId="0" borderId="0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K67"/>
  <sheetViews>
    <sheetView workbookViewId="0">
      <pane xSplit="6" ySplit="2" topLeftCell="G60" activePane="bottomRight" state="frozenSplit"/>
      <selection pane="topRight" activeCell="G1" sqref="G1"/>
      <selection pane="bottomLeft" activeCell="A3" sqref="A3"/>
      <selection pane="bottomRight" activeCell="I5" sqref="I5"/>
    </sheetView>
  </sheetViews>
  <sheetFormatPr defaultRowHeight="14.4"/>
  <cols>
    <col min="1" max="1" width="6.21875" style="7" customWidth="1"/>
    <col min="2" max="2" width="5.77734375" style="7" customWidth="1"/>
    <col min="3" max="3" width="6" style="7" customWidth="1"/>
    <col min="4" max="4" width="5.88671875" style="7" customWidth="1"/>
    <col min="5" max="5" width="6.109375" style="7" customWidth="1"/>
    <col min="6" max="6" width="26.21875" style="7" customWidth="1"/>
    <col min="7" max="7" width="10" style="8" customWidth="1"/>
    <col min="8" max="8" width="2.33203125" style="8" customWidth="1"/>
    <col min="9" max="9" width="11.44140625" style="8" customWidth="1"/>
    <col min="10" max="10" width="3.88671875" style="8" customWidth="1"/>
    <col min="11" max="11" width="11.21875" style="8" bestFit="1" customWidth="1"/>
  </cols>
  <sheetData>
    <row r="1" spans="1:11" ht="15" thickBot="1">
      <c r="A1" s="1"/>
      <c r="B1" s="1"/>
      <c r="C1" s="1"/>
      <c r="D1" s="1"/>
      <c r="E1" s="1"/>
      <c r="F1" s="1"/>
      <c r="G1" s="10"/>
      <c r="H1" s="9"/>
      <c r="I1" s="10"/>
      <c r="J1" s="9"/>
      <c r="K1" s="10"/>
    </row>
    <row r="2" spans="1:11" s="6" customFormat="1" ht="15.6" thickTop="1" thickBot="1">
      <c r="A2" s="4"/>
      <c r="B2" s="4"/>
      <c r="C2" s="4"/>
      <c r="D2" s="4"/>
      <c r="E2" s="4"/>
      <c r="F2" s="4"/>
      <c r="G2" s="12" t="s">
        <v>13</v>
      </c>
      <c r="H2" s="13"/>
      <c r="I2" s="12" t="s">
        <v>14</v>
      </c>
      <c r="J2" s="13"/>
      <c r="K2" s="12" t="s">
        <v>15</v>
      </c>
    </row>
    <row r="3" spans="1:11" ht="15" thickTop="1">
      <c r="A3" s="1"/>
      <c r="B3" s="1" t="s">
        <v>16</v>
      </c>
      <c r="C3" s="1"/>
      <c r="D3" s="1"/>
      <c r="E3" s="1"/>
      <c r="F3" s="1"/>
      <c r="G3" s="2"/>
      <c r="H3" s="11"/>
      <c r="I3" s="2"/>
      <c r="J3" s="11"/>
      <c r="K3" s="2"/>
    </row>
    <row r="4" spans="1:11" ht="15" thickBot="1">
      <c r="A4" s="1"/>
      <c r="B4" s="1"/>
      <c r="C4" s="1" t="s">
        <v>17</v>
      </c>
      <c r="D4" s="1"/>
      <c r="E4" s="1"/>
      <c r="F4" s="1"/>
      <c r="G4" s="21">
        <v>0</v>
      </c>
      <c r="H4" s="22"/>
      <c r="I4" s="21">
        <v>42015</v>
      </c>
      <c r="J4" s="22"/>
      <c r="K4" s="21">
        <v>42015</v>
      </c>
    </row>
    <row r="5" spans="1:11">
      <c r="A5" s="1"/>
      <c r="B5" s="1" t="s">
        <v>18</v>
      </c>
      <c r="C5" s="1"/>
      <c r="D5" s="1"/>
      <c r="E5" s="1"/>
      <c r="F5" s="1"/>
      <c r="G5" s="15">
        <f>ROUND(SUM(G3:G4),5)</f>
        <v>0</v>
      </c>
      <c r="H5" s="15"/>
      <c r="I5" s="15">
        <f>ROUND(SUM(I3:I4),5)</f>
        <v>42015</v>
      </c>
      <c r="J5" s="15"/>
      <c r="K5" s="15">
        <f>ROUND(SUM(K3:K4),5)</f>
        <v>42015</v>
      </c>
    </row>
    <row r="6" spans="1:11">
      <c r="A6" s="1"/>
      <c r="B6" s="1" t="s">
        <v>19</v>
      </c>
      <c r="C6" s="1"/>
      <c r="D6" s="1"/>
      <c r="E6" s="1"/>
      <c r="F6" s="1"/>
      <c r="G6" s="15"/>
      <c r="H6" s="15"/>
      <c r="I6" s="15"/>
      <c r="J6" s="15"/>
      <c r="K6" s="15"/>
    </row>
    <row r="7" spans="1:11">
      <c r="A7" s="1"/>
      <c r="B7" s="1"/>
      <c r="C7" s="1" t="s">
        <v>20</v>
      </c>
      <c r="D7" s="1"/>
      <c r="E7" s="1"/>
      <c r="F7" s="1"/>
      <c r="G7" s="15"/>
      <c r="H7" s="15"/>
      <c r="I7" s="15"/>
      <c r="J7" s="15"/>
      <c r="K7" s="15"/>
    </row>
    <row r="8" spans="1:11">
      <c r="A8" s="1"/>
      <c r="B8" s="1"/>
      <c r="C8" s="1"/>
      <c r="D8" s="1" t="s">
        <v>21</v>
      </c>
      <c r="E8" s="1"/>
      <c r="F8" s="1"/>
      <c r="G8" s="15"/>
      <c r="H8" s="15"/>
      <c r="I8" s="15"/>
      <c r="J8" s="15"/>
      <c r="K8" s="15"/>
    </row>
    <row r="9" spans="1:11">
      <c r="A9" s="1"/>
      <c r="B9" s="1"/>
      <c r="C9" s="1"/>
      <c r="D9" s="1"/>
      <c r="E9" s="1" t="s">
        <v>22</v>
      </c>
      <c r="F9" s="1"/>
      <c r="G9" s="15"/>
      <c r="H9" s="15"/>
      <c r="I9" s="15"/>
      <c r="J9" s="15"/>
      <c r="K9" s="15"/>
    </row>
    <row r="10" spans="1:11" ht="15" thickBot="1">
      <c r="A10" s="1"/>
      <c r="B10" s="1"/>
      <c r="C10" s="1"/>
      <c r="D10" s="1"/>
      <c r="E10" s="1"/>
      <c r="F10" s="1" t="s">
        <v>23</v>
      </c>
      <c r="G10" s="14">
        <v>0</v>
      </c>
      <c r="H10" s="15"/>
      <c r="I10" s="14">
        <v>823</v>
      </c>
      <c r="J10" s="15"/>
      <c r="K10" s="14">
        <v>1000</v>
      </c>
    </row>
    <row r="11" spans="1:11">
      <c r="A11" s="1"/>
      <c r="B11" s="1"/>
      <c r="C11" s="1"/>
      <c r="D11" s="1"/>
      <c r="E11" s="1" t="s">
        <v>24</v>
      </c>
      <c r="F11" s="1"/>
      <c r="G11" s="15">
        <f>ROUND(SUM(G9:G10),5)</f>
        <v>0</v>
      </c>
      <c r="H11" s="15"/>
      <c r="I11" s="15">
        <f>ROUND(SUM(I9:I10),5)</f>
        <v>823</v>
      </c>
      <c r="J11" s="15"/>
      <c r="K11" s="15">
        <f>ROUND(SUM(K9:K10),5)</f>
        <v>1000</v>
      </c>
    </row>
    <row r="12" spans="1:11">
      <c r="A12" s="1"/>
      <c r="B12" s="1"/>
      <c r="C12" s="1"/>
      <c r="D12" s="1"/>
      <c r="E12" s="1" t="s">
        <v>25</v>
      </c>
      <c r="F12" s="1"/>
      <c r="G12" s="15">
        <v>0</v>
      </c>
      <c r="H12" s="15"/>
      <c r="I12" s="15">
        <v>0</v>
      </c>
      <c r="J12" s="15"/>
      <c r="K12" s="15">
        <v>150</v>
      </c>
    </row>
    <row r="13" spans="1:11">
      <c r="A13" s="1"/>
      <c r="B13" s="1"/>
      <c r="C13" s="1"/>
      <c r="D13" s="1"/>
      <c r="E13" s="1" t="s">
        <v>26</v>
      </c>
      <c r="F13" s="1"/>
      <c r="G13" s="15">
        <v>0</v>
      </c>
      <c r="H13" s="15"/>
      <c r="I13" s="15">
        <v>91.89</v>
      </c>
      <c r="J13" s="15"/>
      <c r="K13" s="15">
        <v>150</v>
      </c>
    </row>
    <row r="14" spans="1:11">
      <c r="A14" s="1"/>
      <c r="B14" s="1"/>
      <c r="C14" s="1"/>
      <c r="D14" s="1"/>
      <c r="E14" s="1" t="s">
        <v>27</v>
      </c>
      <c r="F14" s="1"/>
      <c r="G14" s="15">
        <v>121.78</v>
      </c>
      <c r="H14" s="15"/>
      <c r="I14" s="15">
        <v>561.21</v>
      </c>
      <c r="J14" s="15"/>
      <c r="K14" s="15">
        <v>1800</v>
      </c>
    </row>
    <row r="15" spans="1:11">
      <c r="A15" s="1"/>
      <c r="B15" s="1"/>
      <c r="C15" s="1"/>
      <c r="D15" s="1"/>
      <c r="E15" s="1" t="s">
        <v>28</v>
      </c>
      <c r="F15" s="1"/>
      <c r="G15" s="15">
        <v>0</v>
      </c>
      <c r="H15" s="15"/>
      <c r="I15" s="15">
        <v>0</v>
      </c>
      <c r="J15" s="15"/>
      <c r="K15" s="15">
        <v>200</v>
      </c>
    </row>
    <row r="16" spans="1:11">
      <c r="A16" s="1"/>
      <c r="B16" s="1"/>
      <c r="C16" s="1"/>
      <c r="D16" s="1"/>
      <c r="E16" s="1" t="s">
        <v>29</v>
      </c>
      <c r="F16" s="1"/>
      <c r="G16" s="15">
        <v>0</v>
      </c>
      <c r="H16" s="15"/>
      <c r="I16" s="15">
        <v>0</v>
      </c>
      <c r="J16" s="15"/>
      <c r="K16" s="15">
        <v>160</v>
      </c>
    </row>
    <row r="17" spans="1:11">
      <c r="A17" s="1"/>
      <c r="B17" s="1"/>
      <c r="C17" s="1"/>
      <c r="D17" s="1"/>
      <c r="E17" s="1" t="s">
        <v>30</v>
      </c>
      <c r="F17" s="1"/>
      <c r="G17" s="15">
        <v>31.6</v>
      </c>
      <c r="H17" s="15"/>
      <c r="I17" s="15">
        <v>31.6</v>
      </c>
      <c r="J17" s="15"/>
      <c r="K17" s="15">
        <v>150</v>
      </c>
    </row>
    <row r="18" spans="1:11" ht="15" thickBot="1">
      <c r="A18" s="1"/>
      <c r="B18" s="1"/>
      <c r="C18" s="1"/>
      <c r="D18" s="1"/>
      <c r="E18" s="1" t="s">
        <v>31</v>
      </c>
      <c r="F18" s="1"/>
      <c r="G18" s="14">
        <v>0</v>
      </c>
      <c r="H18" s="15"/>
      <c r="I18" s="14">
        <v>60</v>
      </c>
      <c r="J18" s="15"/>
      <c r="K18" s="14">
        <v>75</v>
      </c>
    </row>
    <row r="19" spans="1:11">
      <c r="A19" s="1"/>
      <c r="B19" s="1"/>
      <c r="C19" s="1"/>
      <c r="D19" s="1" t="s">
        <v>32</v>
      </c>
      <c r="E19" s="1"/>
      <c r="F19" s="1"/>
      <c r="G19" s="15">
        <f>ROUND(G8+SUM(G11:G18),5)</f>
        <v>153.38</v>
      </c>
      <c r="H19" s="15"/>
      <c r="I19" s="15">
        <f>ROUND(I8+SUM(I11:I18),5)</f>
        <v>1567.7</v>
      </c>
      <c r="J19" s="15"/>
      <c r="K19" s="15">
        <f>ROUND(K8+SUM(K11:K18),5)</f>
        <v>3685</v>
      </c>
    </row>
    <row r="20" spans="1:11" ht="15" thickBot="1">
      <c r="A20" s="1"/>
      <c r="B20" s="1"/>
      <c r="C20" s="1"/>
      <c r="D20" s="1" t="s">
        <v>33</v>
      </c>
      <c r="E20" s="1"/>
      <c r="F20" s="1"/>
      <c r="G20" s="14">
        <v>392.7</v>
      </c>
      <c r="H20" s="15"/>
      <c r="I20" s="14">
        <v>947.1</v>
      </c>
      <c r="J20" s="15"/>
      <c r="K20" s="14">
        <v>3250</v>
      </c>
    </row>
    <row r="21" spans="1:11">
      <c r="A21" s="1"/>
      <c r="B21" s="1"/>
      <c r="C21" s="1" t="s">
        <v>34</v>
      </c>
      <c r="D21" s="1"/>
      <c r="E21" s="1"/>
      <c r="F21" s="1"/>
      <c r="G21" s="15">
        <f>ROUND(G7+SUM(G19:G20),5)</f>
        <v>546.08000000000004</v>
      </c>
      <c r="H21" s="15"/>
      <c r="I21" s="15">
        <f>ROUND(I7+SUM(I19:I20),5)</f>
        <v>2514.8000000000002</v>
      </c>
      <c r="J21" s="15"/>
      <c r="K21" s="15">
        <f>ROUND(K7+SUM(K19:K20),5)</f>
        <v>6935</v>
      </c>
    </row>
    <row r="22" spans="1:11">
      <c r="A22" s="1"/>
      <c r="B22" s="1"/>
      <c r="C22" s="1" t="s">
        <v>35</v>
      </c>
      <c r="D22" s="1"/>
      <c r="E22" s="1"/>
      <c r="F22" s="1"/>
      <c r="G22" s="15"/>
      <c r="H22" s="15"/>
      <c r="I22" s="15"/>
      <c r="J22" s="15"/>
      <c r="K22" s="15"/>
    </row>
    <row r="23" spans="1:11">
      <c r="A23" s="1"/>
      <c r="B23" s="1"/>
      <c r="C23" s="1"/>
      <c r="D23" s="1" t="s">
        <v>36</v>
      </c>
      <c r="E23" s="1"/>
      <c r="F23" s="1"/>
      <c r="G23" s="15"/>
      <c r="H23" s="15"/>
      <c r="I23" s="15"/>
      <c r="J23" s="15"/>
      <c r="K23" s="15"/>
    </row>
    <row r="24" spans="1:11">
      <c r="A24" s="1"/>
      <c r="B24" s="1"/>
      <c r="C24" s="1"/>
      <c r="D24" s="1"/>
      <c r="E24" s="1" t="s">
        <v>37</v>
      </c>
      <c r="F24" s="1"/>
      <c r="G24" s="15">
        <v>0</v>
      </c>
      <c r="H24" s="15"/>
      <c r="I24" s="15">
        <v>0</v>
      </c>
      <c r="J24" s="15"/>
      <c r="K24" s="15">
        <v>500</v>
      </c>
    </row>
    <row r="25" spans="1:11">
      <c r="A25" s="1"/>
      <c r="B25" s="1"/>
      <c r="C25" s="1"/>
      <c r="D25" s="1"/>
      <c r="E25" s="1" t="s">
        <v>38</v>
      </c>
      <c r="F25" s="1"/>
      <c r="G25" s="15">
        <v>0</v>
      </c>
      <c r="H25" s="15"/>
      <c r="I25" s="15">
        <v>0</v>
      </c>
      <c r="J25" s="15"/>
      <c r="K25" s="15">
        <v>500</v>
      </c>
    </row>
    <row r="26" spans="1:11" ht="15" thickBot="1">
      <c r="A26" s="1"/>
      <c r="B26" s="1"/>
      <c r="C26" s="1"/>
      <c r="D26" s="1"/>
      <c r="E26" s="1" t="s">
        <v>39</v>
      </c>
      <c r="F26" s="1"/>
      <c r="G26" s="14">
        <v>0</v>
      </c>
      <c r="H26" s="15"/>
      <c r="I26" s="14">
        <v>0</v>
      </c>
      <c r="J26" s="15"/>
      <c r="K26" s="14">
        <v>100</v>
      </c>
    </row>
    <row r="27" spans="1:11">
      <c r="A27" s="1"/>
      <c r="B27" s="1"/>
      <c r="C27" s="1"/>
      <c r="D27" s="1" t="s">
        <v>40</v>
      </c>
      <c r="E27" s="1"/>
      <c r="F27" s="1"/>
      <c r="G27" s="15">
        <f>ROUND(SUM(G23:G26),5)</f>
        <v>0</v>
      </c>
      <c r="H27" s="15"/>
      <c r="I27" s="15">
        <f>ROUND(SUM(I23:I26),5)</f>
        <v>0</v>
      </c>
      <c r="J27" s="15"/>
      <c r="K27" s="15">
        <f>ROUND(SUM(K23:K26),5)</f>
        <v>1100</v>
      </c>
    </row>
    <row r="28" spans="1:11">
      <c r="A28" s="1"/>
      <c r="B28" s="1"/>
      <c r="C28" s="1"/>
      <c r="D28" s="1" t="s">
        <v>41</v>
      </c>
      <c r="E28" s="1"/>
      <c r="F28" s="1"/>
      <c r="G28" s="15"/>
      <c r="H28" s="15"/>
      <c r="I28" s="15"/>
      <c r="J28" s="15"/>
      <c r="K28" s="15"/>
    </row>
    <row r="29" spans="1:11" ht="15" thickBot="1">
      <c r="A29" s="1"/>
      <c r="B29" s="1"/>
      <c r="C29" s="1"/>
      <c r="D29" s="1"/>
      <c r="E29" s="1" t="s">
        <v>42</v>
      </c>
      <c r="F29" s="1"/>
      <c r="G29" s="14">
        <v>0</v>
      </c>
      <c r="H29" s="15"/>
      <c r="I29" s="14">
        <v>0</v>
      </c>
      <c r="J29" s="15"/>
      <c r="K29" s="14">
        <v>250</v>
      </c>
    </row>
    <row r="30" spans="1:11">
      <c r="A30" s="1"/>
      <c r="B30" s="1"/>
      <c r="C30" s="1"/>
      <c r="D30" s="1" t="s">
        <v>43</v>
      </c>
      <c r="E30" s="1"/>
      <c r="F30" s="1"/>
      <c r="G30" s="15">
        <f>ROUND(SUM(G28:G29),5)</f>
        <v>0</v>
      </c>
      <c r="H30" s="15"/>
      <c r="I30" s="15">
        <f>ROUND(SUM(I28:I29),5)</f>
        <v>0</v>
      </c>
      <c r="J30" s="15"/>
      <c r="K30" s="15">
        <f>ROUND(SUM(K28:K29),5)</f>
        <v>250</v>
      </c>
    </row>
    <row r="31" spans="1:11">
      <c r="A31" s="1"/>
      <c r="B31" s="1"/>
      <c r="C31" s="1"/>
      <c r="D31" s="1" t="s">
        <v>44</v>
      </c>
      <c r="E31" s="1"/>
      <c r="F31" s="1"/>
      <c r="G31" s="15"/>
      <c r="H31" s="15"/>
      <c r="I31" s="15"/>
      <c r="J31" s="15"/>
      <c r="K31" s="15"/>
    </row>
    <row r="32" spans="1:11">
      <c r="A32" s="1"/>
      <c r="B32" s="1"/>
      <c r="C32" s="1"/>
      <c r="D32" s="1"/>
      <c r="E32" s="1" t="s">
        <v>45</v>
      </c>
      <c r="F32" s="1"/>
      <c r="G32" s="15">
        <v>0</v>
      </c>
      <c r="H32" s="15"/>
      <c r="I32" s="15">
        <v>100</v>
      </c>
      <c r="J32" s="15"/>
      <c r="K32" s="15">
        <v>100</v>
      </c>
    </row>
    <row r="33" spans="1:11">
      <c r="A33" s="1"/>
      <c r="B33" s="1"/>
      <c r="C33" s="1"/>
      <c r="D33" s="1"/>
      <c r="E33" s="1" t="s">
        <v>46</v>
      </c>
      <c r="F33" s="1"/>
      <c r="G33" s="15"/>
      <c r="H33" s="15"/>
      <c r="I33" s="15"/>
      <c r="J33" s="15"/>
      <c r="K33" s="15"/>
    </row>
    <row r="34" spans="1:11">
      <c r="A34" s="1"/>
      <c r="B34" s="1"/>
      <c r="C34" s="1"/>
      <c r="D34" s="1"/>
      <c r="E34" s="1"/>
      <c r="F34" s="1" t="s">
        <v>47</v>
      </c>
      <c r="G34" s="15">
        <v>0</v>
      </c>
      <c r="H34" s="15"/>
      <c r="I34" s="15">
        <v>0</v>
      </c>
      <c r="J34" s="15"/>
      <c r="K34" s="15">
        <v>200</v>
      </c>
    </row>
    <row r="35" spans="1:11">
      <c r="A35" s="1"/>
      <c r="B35" s="1"/>
      <c r="C35" s="1"/>
      <c r="D35" s="1"/>
      <c r="E35" s="1"/>
      <c r="F35" s="1" t="s">
        <v>48</v>
      </c>
      <c r="G35" s="15">
        <v>0</v>
      </c>
      <c r="H35" s="15"/>
      <c r="I35" s="15">
        <v>0</v>
      </c>
      <c r="J35" s="15"/>
      <c r="K35" s="15">
        <v>100</v>
      </c>
    </row>
    <row r="36" spans="1:11">
      <c r="A36" s="1"/>
      <c r="B36" s="1"/>
      <c r="C36" s="1"/>
      <c r="D36" s="1"/>
      <c r="E36" s="1"/>
      <c r="F36" s="1" t="s">
        <v>49</v>
      </c>
      <c r="G36" s="15">
        <v>0</v>
      </c>
      <c r="H36" s="15"/>
      <c r="I36" s="15">
        <v>0</v>
      </c>
      <c r="J36" s="15"/>
      <c r="K36" s="15">
        <v>70</v>
      </c>
    </row>
    <row r="37" spans="1:11">
      <c r="A37" s="1"/>
      <c r="B37" s="1"/>
      <c r="C37" s="1"/>
      <c r="D37" s="1"/>
      <c r="E37" s="1"/>
      <c r="F37" s="1" t="s">
        <v>50</v>
      </c>
      <c r="G37" s="15">
        <v>0</v>
      </c>
      <c r="H37" s="15"/>
      <c r="I37" s="15">
        <v>0</v>
      </c>
      <c r="J37" s="15"/>
      <c r="K37" s="15">
        <v>515</v>
      </c>
    </row>
    <row r="38" spans="1:11">
      <c r="A38" s="1"/>
      <c r="B38" s="1"/>
      <c r="C38" s="1"/>
      <c r="D38" s="1"/>
      <c r="E38" s="1"/>
      <c r="F38" s="1" t="s">
        <v>51</v>
      </c>
      <c r="G38" s="15">
        <v>0</v>
      </c>
      <c r="H38" s="15"/>
      <c r="I38" s="15">
        <v>0</v>
      </c>
      <c r="J38" s="15"/>
      <c r="K38" s="15">
        <v>300</v>
      </c>
    </row>
    <row r="39" spans="1:11">
      <c r="A39" s="1"/>
      <c r="B39" s="1"/>
      <c r="C39" s="1"/>
      <c r="D39" s="1"/>
      <c r="E39" s="1"/>
      <c r="F39" s="1" t="s">
        <v>52</v>
      </c>
      <c r="G39" s="15">
        <v>0</v>
      </c>
      <c r="H39" s="15"/>
      <c r="I39" s="15">
        <v>0</v>
      </c>
      <c r="J39" s="15"/>
      <c r="K39" s="15">
        <v>300</v>
      </c>
    </row>
    <row r="40" spans="1:11">
      <c r="A40" s="1"/>
      <c r="B40" s="1"/>
      <c r="C40" s="1"/>
      <c r="D40" s="1"/>
      <c r="E40" s="1"/>
      <c r="F40" s="1" t="s">
        <v>53</v>
      </c>
      <c r="G40" s="15">
        <v>0</v>
      </c>
      <c r="H40" s="15"/>
      <c r="I40" s="15">
        <v>0</v>
      </c>
      <c r="J40" s="15"/>
      <c r="K40" s="15">
        <v>60</v>
      </c>
    </row>
    <row r="41" spans="1:11">
      <c r="A41" s="1"/>
      <c r="B41" s="1"/>
      <c r="C41" s="1"/>
      <c r="D41" s="1"/>
      <c r="E41" s="1"/>
      <c r="F41" s="1" t="s">
        <v>54</v>
      </c>
      <c r="G41" s="15">
        <v>0</v>
      </c>
      <c r="H41" s="15"/>
      <c r="I41" s="15">
        <v>0</v>
      </c>
      <c r="J41" s="15"/>
      <c r="K41" s="15">
        <v>450</v>
      </c>
    </row>
    <row r="42" spans="1:11">
      <c r="A42" s="1"/>
      <c r="B42" s="1"/>
      <c r="C42" s="1"/>
      <c r="D42" s="1"/>
      <c r="E42" s="1"/>
      <c r="F42" s="1" t="s">
        <v>55</v>
      </c>
      <c r="G42" s="15">
        <v>0</v>
      </c>
      <c r="H42" s="15"/>
      <c r="I42" s="15">
        <v>0</v>
      </c>
      <c r="J42" s="15"/>
      <c r="K42" s="15">
        <v>40</v>
      </c>
    </row>
    <row r="43" spans="1:11">
      <c r="A43" s="1"/>
      <c r="B43" s="1"/>
      <c r="C43" s="1"/>
      <c r="D43" s="1"/>
      <c r="E43" s="1"/>
      <c r="F43" s="1" t="s">
        <v>56</v>
      </c>
      <c r="G43" s="15">
        <v>0</v>
      </c>
      <c r="H43" s="15"/>
      <c r="I43" s="15">
        <v>0</v>
      </c>
      <c r="J43" s="15"/>
      <c r="K43" s="15">
        <v>100</v>
      </c>
    </row>
    <row r="44" spans="1:11">
      <c r="A44" s="1"/>
      <c r="B44" s="1"/>
      <c r="C44" s="1"/>
      <c r="D44" s="1"/>
      <c r="E44" s="1"/>
      <c r="F44" s="1" t="s">
        <v>57</v>
      </c>
      <c r="G44" s="15">
        <v>0</v>
      </c>
      <c r="H44" s="15"/>
      <c r="I44" s="15">
        <v>0</v>
      </c>
      <c r="J44" s="15"/>
      <c r="K44" s="15">
        <v>550</v>
      </c>
    </row>
    <row r="45" spans="1:11" ht="15" thickBot="1">
      <c r="A45" s="1"/>
      <c r="B45" s="1"/>
      <c r="C45" s="1"/>
      <c r="D45" s="1"/>
      <c r="E45" s="1"/>
      <c r="F45" s="1" t="s">
        <v>58</v>
      </c>
      <c r="G45" s="14">
        <v>0</v>
      </c>
      <c r="H45" s="15"/>
      <c r="I45" s="14">
        <v>0</v>
      </c>
      <c r="J45" s="15"/>
      <c r="K45" s="14">
        <v>200</v>
      </c>
    </row>
    <row r="46" spans="1:11">
      <c r="A46" s="1"/>
      <c r="B46" s="1"/>
      <c r="C46" s="1"/>
      <c r="D46" s="1"/>
      <c r="E46" s="1" t="s">
        <v>59</v>
      </c>
      <c r="F46" s="1"/>
      <c r="G46" s="15">
        <f>ROUND(SUM(G33:G45),5)</f>
        <v>0</v>
      </c>
      <c r="H46" s="15"/>
      <c r="I46" s="15">
        <f>ROUND(SUM(I33:I45),5)</f>
        <v>0</v>
      </c>
      <c r="J46" s="15"/>
      <c r="K46" s="15">
        <f>ROUND(SUM(K33:K45),5)</f>
        <v>2885</v>
      </c>
    </row>
    <row r="47" spans="1:11">
      <c r="A47" s="1"/>
      <c r="B47" s="1"/>
      <c r="C47" s="1"/>
      <c r="D47" s="1"/>
      <c r="E47" s="1" t="s">
        <v>60</v>
      </c>
      <c r="F47" s="1"/>
      <c r="G47" s="15">
        <v>0</v>
      </c>
      <c r="H47" s="15"/>
      <c r="I47" s="15">
        <v>0</v>
      </c>
      <c r="J47" s="15"/>
      <c r="K47" s="15">
        <v>500</v>
      </c>
    </row>
    <row r="48" spans="1:11">
      <c r="A48" s="1"/>
      <c r="B48" s="1"/>
      <c r="C48" s="1"/>
      <c r="D48" s="1"/>
      <c r="E48" s="1" t="s">
        <v>61</v>
      </c>
      <c r="F48" s="1"/>
      <c r="G48" s="15">
        <v>0</v>
      </c>
      <c r="H48" s="15"/>
      <c r="I48" s="15">
        <v>0</v>
      </c>
      <c r="J48" s="15"/>
      <c r="K48" s="15">
        <v>450</v>
      </c>
    </row>
    <row r="49" spans="1:11">
      <c r="A49" s="1"/>
      <c r="B49" s="1"/>
      <c r="C49" s="1"/>
      <c r="D49" s="1"/>
      <c r="E49" s="1" t="s">
        <v>62</v>
      </c>
      <c r="F49" s="1"/>
      <c r="G49" s="15">
        <v>0</v>
      </c>
      <c r="H49" s="15"/>
      <c r="I49" s="15">
        <v>150</v>
      </c>
      <c r="J49" s="15"/>
      <c r="K49" s="15">
        <v>150</v>
      </c>
    </row>
    <row r="50" spans="1:11">
      <c r="A50" s="1"/>
      <c r="B50" s="1"/>
      <c r="C50" s="1"/>
      <c r="D50" s="1"/>
      <c r="E50" s="1" t="s">
        <v>63</v>
      </c>
      <c r="F50" s="1"/>
      <c r="G50" s="15">
        <v>0</v>
      </c>
      <c r="H50" s="15"/>
      <c r="I50" s="15">
        <v>200</v>
      </c>
      <c r="J50" s="15"/>
      <c r="K50" s="15">
        <v>200</v>
      </c>
    </row>
    <row r="51" spans="1:11" ht="15" thickBot="1">
      <c r="A51" s="1"/>
      <c r="B51" s="1"/>
      <c r="C51" s="1"/>
      <c r="D51" s="1"/>
      <c r="E51" s="1" t="s">
        <v>64</v>
      </c>
      <c r="F51" s="1"/>
      <c r="G51" s="14">
        <v>0</v>
      </c>
      <c r="H51" s="15"/>
      <c r="I51" s="14">
        <v>200</v>
      </c>
      <c r="J51" s="15"/>
      <c r="K51" s="14">
        <v>200</v>
      </c>
    </row>
    <row r="52" spans="1:11">
      <c r="A52" s="1"/>
      <c r="B52" s="1"/>
      <c r="C52" s="1"/>
      <c r="D52" s="1" t="s">
        <v>65</v>
      </c>
      <c r="E52" s="1"/>
      <c r="F52" s="1"/>
      <c r="G52" s="15">
        <f>ROUND(SUM(G31:G32)+SUM(G46:G51),5)</f>
        <v>0</v>
      </c>
      <c r="H52" s="15"/>
      <c r="I52" s="15">
        <f>ROUND(SUM(I31:I32)+SUM(I46:I51),5)</f>
        <v>650</v>
      </c>
      <c r="J52" s="15"/>
      <c r="K52" s="15">
        <f>ROUND(SUM(K31:K32)+SUM(K46:K51),5)</f>
        <v>4485</v>
      </c>
    </row>
    <row r="53" spans="1:11">
      <c r="A53" s="1"/>
      <c r="B53" s="1"/>
      <c r="C53" s="1"/>
      <c r="D53" s="1" t="s">
        <v>66</v>
      </c>
      <c r="E53" s="1"/>
      <c r="F53" s="1"/>
      <c r="G53" s="15"/>
      <c r="H53" s="15"/>
      <c r="I53" s="15"/>
      <c r="J53" s="15"/>
      <c r="K53" s="15"/>
    </row>
    <row r="54" spans="1:11">
      <c r="A54" s="1"/>
      <c r="B54" s="1"/>
      <c r="C54" s="1"/>
      <c r="D54" s="1"/>
      <c r="E54" s="1" t="s">
        <v>67</v>
      </c>
      <c r="F54" s="1"/>
      <c r="G54" s="15">
        <v>40</v>
      </c>
      <c r="H54" s="15"/>
      <c r="I54" s="15">
        <v>240</v>
      </c>
      <c r="J54" s="15"/>
      <c r="K54" s="15">
        <v>540</v>
      </c>
    </row>
    <row r="55" spans="1:11" ht="15" thickBot="1">
      <c r="A55" s="1"/>
      <c r="B55" s="1"/>
      <c r="C55" s="1"/>
      <c r="D55" s="1"/>
      <c r="E55" s="1" t="s">
        <v>68</v>
      </c>
      <c r="F55" s="1"/>
      <c r="G55" s="16">
        <v>150</v>
      </c>
      <c r="H55" s="15"/>
      <c r="I55" s="16">
        <v>900</v>
      </c>
      <c r="J55" s="15"/>
      <c r="K55" s="16">
        <v>1800</v>
      </c>
    </row>
    <row r="56" spans="1:11" ht="15" thickBot="1">
      <c r="A56" s="1"/>
      <c r="B56" s="1"/>
      <c r="C56" s="1"/>
      <c r="D56" s="1" t="s">
        <v>69</v>
      </c>
      <c r="E56" s="1"/>
      <c r="F56" s="1"/>
      <c r="G56" s="17">
        <f>ROUND(SUM(G53:G55),5)</f>
        <v>190</v>
      </c>
      <c r="H56" s="15"/>
      <c r="I56" s="17">
        <f>ROUND(SUM(I53:I55),5)</f>
        <v>1140</v>
      </c>
      <c r="J56" s="15"/>
      <c r="K56" s="17">
        <f>ROUND(SUM(K53:K55),5)</f>
        <v>2340</v>
      </c>
    </row>
    <row r="57" spans="1:11">
      <c r="A57" s="1"/>
      <c r="B57" s="1"/>
      <c r="C57" s="1" t="s">
        <v>70</v>
      </c>
      <c r="D57" s="1"/>
      <c r="E57" s="1"/>
      <c r="F57" s="1"/>
      <c r="G57" s="15">
        <f>ROUND(G22+G27+G30+G52+G56,5)</f>
        <v>190</v>
      </c>
      <c r="H57" s="15"/>
      <c r="I57" s="15">
        <f>ROUND(I22+I27+I30+I52+I56,5)</f>
        <v>1790</v>
      </c>
      <c r="J57" s="15"/>
      <c r="K57" s="15">
        <f>ROUND(K22+K27+K30+K52+K56,5)</f>
        <v>8175</v>
      </c>
    </row>
    <row r="58" spans="1:11">
      <c r="A58" s="1"/>
      <c r="B58" s="1"/>
      <c r="C58" s="1" t="s">
        <v>71</v>
      </c>
      <c r="D58" s="1"/>
      <c r="E58" s="1"/>
      <c r="F58" s="1"/>
      <c r="G58" s="15"/>
      <c r="H58" s="15"/>
      <c r="I58" s="15"/>
      <c r="J58" s="15"/>
      <c r="K58" s="15"/>
    </row>
    <row r="59" spans="1:11">
      <c r="A59" s="1"/>
      <c r="B59" s="1"/>
      <c r="C59" s="1"/>
      <c r="D59" s="1" t="s">
        <v>72</v>
      </c>
      <c r="E59" s="1"/>
      <c r="F59" s="1"/>
      <c r="G59" s="15">
        <v>0</v>
      </c>
      <c r="H59" s="15"/>
      <c r="I59" s="15">
        <v>640</v>
      </c>
      <c r="J59" s="15"/>
      <c r="K59" s="15">
        <v>640</v>
      </c>
    </row>
    <row r="60" spans="1:11">
      <c r="A60" s="1"/>
      <c r="B60" s="1"/>
      <c r="C60" s="1"/>
      <c r="D60" s="1" t="s">
        <v>73</v>
      </c>
      <c r="E60" s="1"/>
      <c r="F60" s="1"/>
      <c r="G60" s="15">
        <v>0</v>
      </c>
      <c r="H60" s="15"/>
      <c r="I60" s="15">
        <v>250</v>
      </c>
      <c r="J60" s="15"/>
      <c r="K60" s="15">
        <v>250</v>
      </c>
    </row>
    <row r="61" spans="1:11">
      <c r="A61" s="1"/>
      <c r="B61" s="1"/>
      <c r="C61" s="1"/>
      <c r="D61" s="1" t="s">
        <v>74</v>
      </c>
      <c r="E61" s="1"/>
      <c r="F61" s="1"/>
      <c r="G61" s="15">
        <v>0</v>
      </c>
      <c r="H61" s="15"/>
      <c r="I61" s="15">
        <v>0</v>
      </c>
      <c r="J61" s="15"/>
      <c r="K61" s="15">
        <v>400</v>
      </c>
    </row>
    <row r="62" spans="1:11" ht="15" thickBot="1">
      <c r="A62" s="1"/>
      <c r="B62" s="1"/>
      <c r="C62" s="1"/>
      <c r="D62" s="1" t="s">
        <v>75</v>
      </c>
      <c r="E62" s="1"/>
      <c r="F62" s="1"/>
      <c r="G62" s="14">
        <v>0</v>
      </c>
      <c r="H62" s="15"/>
      <c r="I62" s="14">
        <v>0</v>
      </c>
      <c r="J62" s="15"/>
      <c r="K62" s="14">
        <v>6000</v>
      </c>
    </row>
    <row r="63" spans="1:11">
      <c r="A63" s="1"/>
      <c r="B63" s="1"/>
      <c r="C63" s="1" t="s">
        <v>76</v>
      </c>
      <c r="D63" s="1"/>
      <c r="E63" s="1"/>
      <c r="F63" s="1"/>
      <c r="G63" s="15">
        <f>ROUND(SUM(G58:G62),5)</f>
        <v>0</v>
      </c>
      <c r="H63" s="15"/>
      <c r="I63" s="15">
        <f>ROUND(SUM(I58:I62),5)</f>
        <v>890</v>
      </c>
      <c r="J63" s="15"/>
      <c r="K63" s="15">
        <f>ROUND(SUM(K58:K62),5)</f>
        <v>7290</v>
      </c>
    </row>
    <row r="64" spans="1:11" ht="15" thickBot="1">
      <c r="A64" s="1"/>
      <c r="B64" s="1"/>
      <c r="C64" s="1" t="s">
        <v>77</v>
      </c>
      <c r="D64" s="1"/>
      <c r="E64" s="1"/>
      <c r="F64" s="1"/>
      <c r="G64" s="16">
        <v>0</v>
      </c>
      <c r="H64" s="15"/>
      <c r="I64" s="16">
        <v>0</v>
      </c>
      <c r="J64" s="15"/>
      <c r="K64" s="16">
        <v>19615</v>
      </c>
    </row>
    <row r="65" spans="1:11" ht="15" thickBot="1">
      <c r="A65" s="1"/>
      <c r="B65" s="1" t="s">
        <v>78</v>
      </c>
      <c r="C65" s="1"/>
      <c r="D65" s="1"/>
      <c r="E65" s="1"/>
      <c r="F65" s="1"/>
      <c r="G65" s="18">
        <f>ROUND(G6+G21+G57+SUM(G63:G64),5)</f>
        <v>736.08</v>
      </c>
      <c r="H65" s="15"/>
      <c r="I65" s="18">
        <f>ROUND(I6+I21+I57+SUM(I63:I64),5)</f>
        <v>5194.8</v>
      </c>
      <c r="J65" s="15"/>
      <c r="K65" s="18">
        <f>ROUND(K6+K21+K57+SUM(K63:K64),5)</f>
        <v>42015</v>
      </c>
    </row>
    <row r="66" spans="1:11" s="3" customFormat="1" ht="10.8" thickBot="1">
      <c r="A66" s="1" t="s">
        <v>79</v>
      </c>
      <c r="B66" s="1"/>
      <c r="C66" s="1"/>
      <c r="D66" s="1"/>
      <c r="E66" s="1"/>
      <c r="F66" s="1"/>
      <c r="G66" s="19">
        <f>ROUND(G5-G65,5)</f>
        <v>-736.08</v>
      </c>
      <c r="H66" s="20"/>
      <c r="I66" s="19">
        <f>ROUND(I5-I65,5)</f>
        <v>36820.199999999997</v>
      </c>
      <c r="J66" s="20"/>
      <c r="K66" s="19">
        <f>ROUND(K5-K65,5)</f>
        <v>0</v>
      </c>
    </row>
    <row r="67" spans="1:11" ht="15" thickTop="1"/>
  </sheetData>
  <pageMargins left="0.7" right="0.7" top="0.75" bottom="0.75" header="0.1" footer="0.3"/>
  <pageSetup scale="80" fitToHeight="2" orientation="landscape" horizontalDpi="0" verticalDpi="0" r:id="rId1"/>
  <headerFooter>
    <oddHeader>&amp;L&amp;"Arial,Bold"&amp;8 2:44 PM
&amp;"Arial,Bold"&amp;8 01/11/17
&amp;"Arial,Bold"&amp;8 Cash Basis&amp;C&amp;"Arial,Bold"&amp;12 Tarzana Neighborhood Council
&amp;"Arial,Bold"&amp;14 Profit &amp;&amp; Loss Budget Performance
&amp;"Arial,Bold"&amp;10 December 2016</oddHeader>
    <oddFooter>&amp;L&amp;D, &amp;T, &amp;F&amp;R&amp;"Arial,Bold"&amp;8 Page &amp;P of &amp;N</oddFooter>
  </headerFooter>
  <legacyDrawing r:id="rId2"/>
  <controls>
    <control shapeId="2049" r:id="rId3" name="FILTER"/>
    <control shapeId="2050" r:id="rId4" name="HEADE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4:E18"/>
  <sheetViews>
    <sheetView tabSelected="1"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activeCell="E16" sqref="E16"/>
    </sheetView>
  </sheetViews>
  <sheetFormatPr defaultRowHeight="14.4"/>
  <cols>
    <col min="1" max="1" width="5.88671875" style="7" customWidth="1"/>
    <col min="2" max="2" width="6" style="7" customWidth="1"/>
    <col min="3" max="3" width="6.21875" style="7" customWidth="1"/>
    <col min="4" max="4" width="28.88671875" style="7" customWidth="1"/>
    <col min="5" max="5" width="11.44140625" style="8" customWidth="1"/>
  </cols>
  <sheetData>
    <row r="4" spans="1:5" s="6" customFormat="1" ht="15" thickBot="1">
      <c r="A4" s="4"/>
      <c r="B4" s="4"/>
      <c r="C4" s="4"/>
      <c r="D4" s="4"/>
      <c r="E4" s="5" t="s">
        <v>0</v>
      </c>
    </row>
    <row r="5" spans="1:5" ht="15" thickTop="1">
      <c r="A5" s="1" t="s">
        <v>1</v>
      </c>
      <c r="B5" s="1"/>
      <c r="C5" s="1"/>
      <c r="D5" s="1"/>
      <c r="E5" s="2"/>
    </row>
    <row r="6" spans="1:5">
      <c r="A6" s="1"/>
      <c r="B6" s="1" t="s">
        <v>2</v>
      </c>
      <c r="C6" s="1"/>
      <c r="D6" s="1"/>
      <c r="E6" s="2"/>
    </row>
    <row r="7" spans="1:5">
      <c r="A7" s="1"/>
      <c r="B7" s="1"/>
      <c r="C7" s="1" t="s">
        <v>3</v>
      </c>
      <c r="D7" s="1"/>
      <c r="E7" s="2"/>
    </row>
    <row r="8" spans="1:5">
      <c r="A8" s="1"/>
      <c r="B8" s="1"/>
      <c r="C8" s="1"/>
      <c r="D8" s="1" t="s">
        <v>4</v>
      </c>
      <c r="E8" s="22">
        <v>23975</v>
      </c>
    </row>
    <row r="9" spans="1:5" ht="15" thickBot="1">
      <c r="A9" s="1"/>
      <c r="B9" s="1"/>
      <c r="C9" s="1"/>
      <c r="D9" s="1" t="s">
        <v>5</v>
      </c>
      <c r="E9" s="16">
        <v>12845.2</v>
      </c>
    </row>
    <row r="10" spans="1:5" ht="15" thickBot="1">
      <c r="A10" s="1"/>
      <c r="B10" s="1"/>
      <c r="C10" s="1" t="s">
        <v>6</v>
      </c>
      <c r="D10" s="1"/>
      <c r="E10" s="18">
        <f>ROUND(SUM(E7:E9),5)</f>
        <v>36820.199999999997</v>
      </c>
    </row>
    <row r="11" spans="1:5" ht="15" thickBot="1">
      <c r="A11" s="1"/>
      <c r="B11" s="1" t="s">
        <v>7</v>
      </c>
      <c r="C11" s="1"/>
      <c r="D11" s="1"/>
      <c r="E11" s="18">
        <f>ROUND(E6+E10,5)</f>
        <v>36820.199999999997</v>
      </c>
    </row>
    <row r="12" spans="1:5" s="3" customFormat="1" ht="10.8" thickBot="1">
      <c r="A12" s="1" t="s">
        <v>8</v>
      </c>
      <c r="B12" s="1"/>
      <c r="C12" s="1"/>
      <c r="D12" s="1"/>
      <c r="E12" s="19">
        <f>ROUND(E5+E11,5)</f>
        <v>36820.199999999997</v>
      </c>
    </row>
    <row r="13" spans="1:5" ht="15" thickTop="1">
      <c r="A13" s="1" t="s">
        <v>9</v>
      </c>
      <c r="B13" s="1"/>
      <c r="C13" s="1"/>
      <c r="D13" s="1"/>
      <c r="E13" s="22"/>
    </row>
    <row r="14" spans="1:5">
      <c r="A14" s="1"/>
      <c r="B14" s="1" t="s">
        <v>10</v>
      </c>
      <c r="C14" s="1"/>
      <c r="D14" s="1"/>
      <c r="E14" s="22"/>
    </row>
    <row r="15" spans="1:5" ht="15" thickBot="1">
      <c r="A15" s="1"/>
      <c r="B15" s="1"/>
      <c r="C15" s="1" t="s">
        <v>79</v>
      </c>
      <c r="D15" s="1"/>
      <c r="E15" s="23">
        <v>36820.199999999997</v>
      </c>
    </row>
    <row r="16" spans="1:5" ht="15" thickBot="1">
      <c r="A16" s="1"/>
      <c r="B16" s="1" t="s">
        <v>11</v>
      </c>
      <c r="C16" s="1"/>
      <c r="D16" s="1"/>
      <c r="E16" s="18">
        <f>ROUND(SUM(E14:E15),5)</f>
        <v>36820.199999999997</v>
      </c>
    </row>
    <row r="17" spans="1:5" s="3" customFormat="1" ht="10.8" thickBot="1">
      <c r="A17" s="1" t="s">
        <v>12</v>
      </c>
      <c r="B17" s="1"/>
      <c r="C17" s="1"/>
      <c r="D17" s="1"/>
      <c r="E17" s="19">
        <f>ROUND(E13+E16,5)</f>
        <v>36820.199999999997</v>
      </c>
    </row>
    <row r="18" spans="1:5" ht="15" thickTop="1"/>
  </sheetData>
  <pageMargins left="0.7" right="0.7" top="0.75" bottom="0.75" header="0.1" footer="0.3"/>
  <pageSetup orientation="portrait" horizontalDpi="0" verticalDpi="0" r:id="rId1"/>
  <headerFooter>
    <oddHeader>&amp;L&amp;"Arial,Bold"&amp;8 2:41 PM
&amp;"Arial,Bold"&amp;8 01/11/17
&amp;"Arial,Bold"&amp;8 Cash Basis&amp;C&amp;"Arial,Bold"&amp;12 Tarzana Neighborhood Council
&amp;"Arial,Bold"&amp;14 Balance Sheet
&amp;"Arial,Bold"&amp;10 As of December 31, 2016</oddHeader>
    <oddFooter>&amp;L&amp;D, &amp;T, &amp;F&amp;R&amp;"Arial,Bold"&amp;8 Page &amp;P of &amp;N</oddFooter>
  </headerFooter>
  <legacyDrawing r:id="rId2"/>
  <controls>
    <control shapeId="1026" r:id="rId3" name="HEADER"/>
    <control shapeId="1025" r:id="rId4" name="FILT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2017-01-11T23:08:17Z</cp:lastPrinted>
  <dcterms:created xsi:type="dcterms:W3CDTF">2017-01-11T22:41:13Z</dcterms:created>
  <dcterms:modified xsi:type="dcterms:W3CDTF">2017-01-12T00:24:48Z</dcterms:modified>
</cp:coreProperties>
</file>