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840" windowHeight="11925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$26:$26,'P&amp;L'!$27:$27,'P&amp;L'!$28:$28,'P&amp;L'!$29:$29</definedName>
    <definedName name="QB_DATA_1" localSheetId="0" hidden="1">'P&amp;L'!$30:$30,'P&amp;L'!$33:$33,'P&amp;L'!$34:$34,'P&amp;L'!$35:$35,'P&amp;L'!$39:$39,'P&amp;L'!$40:$40,'P&amp;L'!$41:$41,'P&amp;L'!$42:$42,'P&amp;L'!$43:$43,'P&amp;L'!$44:$44,'P&amp;L'!$45:$45,'P&amp;L'!$46:$46,'P&amp;L'!$47:$47,'P&amp;L'!$48:$48,'P&amp;L'!$49:$49,'P&amp;L'!$51:$51</definedName>
    <definedName name="QB_DATA_2" localSheetId="0" hidden="1">'P&amp;L'!$53:$53,'P&amp;L'!$54:$54,'P&amp;L'!$56:$56,'P&amp;L'!$57:$57,'P&amp;L'!$58:$58,'P&amp;L'!$59:$59,'P&amp;L'!$60:$60,'P&amp;L'!$61:$61,'P&amp;L'!$64:$64,'P&amp;L'!$65:$65,'P&amp;L'!$69:$69,'P&amp;L'!$70:$70,'P&amp;L'!$71:$71,'P&amp;L'!$72:$72,'P&amp;L'!$75:$75,'P&amp;L'!$77:$77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'P&amp;L'!#REF!,'P&amp;L'!$I$21,'P&amp;L'!#REF!,'P&amp;L'!$K$21,'P&amp;L'!$G$31,'P&amp;L'!#REF!,'P&amp;L'!$I$31,'P&amp;L'!#REF!,'P&amp;L'!$K$31,'P&amp;L'!$G$36,'P&amp;L'!#REF!,'P&amp;L'!$I$36,'P&amp;L'!#REF!,'P&amp;L'!$K$36,'P&amp;L'!$G$50,'P&amp;L'!#REF!</definedName>
    <definedName name="QB_FORMULA_2" localSheetId="0" hidden="1">'P&amp;L'!$I$50,'P&amp;L'!#REF!,'P&amp;L'!$K$50,'P&amp;L'!$G$55,'P&amp;L'!#REF!,'P&amp;L'!$I$55,'P&amp;L'!#REF!,'P&amp;L'!$K$55,'P&amp;L'!$G$62,'P&amp;L'!#REF!,'P&amp;L'!$I$62,'P&amp;L'!#REF!,'P&amp;L'!$K$62,'P&amp;L'!$G$66,'P&amp;L'!#REF!,'P&amp;L'!$I$66</definedName>
    <definedName name="QB_FORMULA_3" localSheetId="0" hidden="1">'P&amp;L'!#REF!,'P&amp;L'!$K$66,'P&amp;L'!$G$67,'P&amp;L'!#REF!,'P&amp;L'!$I$67,'P&amp;L'!#REF!,'P&amp;L'!$K$67,'P&amp;L'!$G$73,'P&amp;L'!#REF!,'P&amp;L'!$I$73,'P&amp;L'!#REF!,'P&amp;L'!$K$73,'P&amp;L'!$G$76,'P&amp;L'!#REF!,'P&amp;L'!$I$76,'P&amp;L'!#REF!</definedName>
    <definedName name="QB_FORMULA_4" localSheetId="0" hidden="1">'P&amp;L'!$K$76,'P&amp;L'!$G$78,'P&amp;L'!#REF!,'P&amp;L'!$I$78,'P&amp;L'!#REF!,'P&amp;L'!$K$78,'P&amp;L'!$G$79,'P&amp;L'!#REF!,'P&amp;L'!$I$79,'P&amp;L'!#REF!,'P&amp;L'!$K$79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'P&amp;L'!$E$61</definedName>
    <definedName name="QB_ROW_108250" localSheetId="0" hidden="1">'P&amp;L'!$F$43</definedName>
    <definedName name="QB_ROW_109030" localSheetId="0" hidden="1">'P&amp;L'!$D$32</definedName>
    <definedName name="QB_ROW_109330" localSheetId="0" hidden="1">'P&amp;L'!$D$36</definedName>
    <definedName name="QB_ROW_11020" localSheetId="0" hidden="1">'P&amp;L'!$C$68</definedName>
    <definedName name="QB_ROW_11320" localSheetId="0" hidden="1">'P&amp;L'!$C$73</definedName>
    <definedName name="QB_ROW_115240" localSheetId="0" hidden="1">'P&amp;L'!$E$26</definedName>
    <definedName name="QB_ROW_118230" localSheetId="0" hidden="1">'P&amp;L'!$D$69</definedName>
    <definedName name="QB_ROW_12020" localSheetId="0" hidden="1">'P&amp;L'!$C$74</definedName>
    <definedName name="QB_ROW_121250" localSheetId="0" hidden="1">'P&amp;L'!$F$54</definedName>
    <definedName name="QB_ROW_122250" localSheetId="0" hidden="1">'P&amp;L'!$F$53</definedName>
    <definedName name="QB_ROW_12320" localSheetId="0" hidden="1">'P&amp;L'!$C$76</definedName>
    <definedName name="QB_ROW_123240" localSheetId="0" hidden="1">'P&amp;L'!$E$15</definedName>
    <definedName name="QB_ROW_1311" localSheetId="1" hidden="1">'Balance Sheet'!$B$10</definedName>
    <definedName name="QB_ROW_131230" localSheetId="0" hidden="1">'P&amp;L'!$D$75</definedName>
    <definedName name="QB_ROW_13320" localSheetId="0" hidden="1">'P&amp;L'!$C$77</definedName>
    <definedName name="QB_ROW_134240" localSheetId="0" hidden="1">'P&amp;L'!$E$33</definedName>
    <definedName name="QB_ROW_135240" localSheetId="0" hidden="1">'P&amp;L'!$E$35</definedName>
    <definedName name="QB_ROW_136240" localSheetId="0" hidden="1">'P&amp;L'!$E$34</definedName>
    <definedName name="QB_ROW_137230" localSheetId="1" hidden="1">'Balance Sheet'!$D$8</definedName>
    <definedName name="QB_ROW_138230" localSheetId="0" hidden="1">'P&amp;L'!$D$70</definedName>
    <definedName name="QB_ROW_139230" localSheetId="0" hidden="1">'P&amp;L'!$D$71</definedName>
    <definedName name="QB_ROW_14011" localSheetId="1" hidden="1">'Balance Sheet'!$B$13</definedName>
    <definedName name="QB_ROW_140240" localSheetId="0" hidden="1">'P&amp;L'!$E$30</definedName>
    <definedName name="QB_ROW_141250" localSheetId="0" hidden="1">'P&amp;L'!$F$44</definedName>
    <definedName name="QB_ROW_142240" localSheetId="0" hidden="1">'P&amp;L'!$E$59</definedName>
    <definedName name="QB_ROW_14311" localSheetId="1" hidden="1">'Balance Sheet'!$B$15</definedName>
    <definedName name="QB_ROW_143240" localSheetId="0" hidden="1">'P&amp;L'!$E$28</definedName>
    <definedName name="QB_ROW_144240" localSheetId="0" hidden="1">'P&amp;L'!$E$51</definedName>
    <definedName name="QB_ROW_145240" localSheetId="0" hidden="1">'P&amp;L'!$E$27</definedName>
    <definedName name="QB_ROW_146250" localSheetId="0" hidden="1">'P&amp;L'!$F$10</definedName>
    <definedName name="QB_ROW_15040" localSheetId="0" hidden="1">'P&amp;L'!$E$9</definedName>
    <definedName name="QB_ROW_15340" localSheetId="0" hidden="1">'P&amp;L'!$E$11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'P&amp;L'!$A$79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'P&amp;L'!$B$78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'P&amp;L'!$D$31</definedName>
    <definedName name="QB_ROW_301" localSheetId="1" hidden="1">'Balance Sheet'!$A$11</definedName>
    <definedName name="QB_ROW_30240" localSheetId="0" hidden="1">'P&amp;L'!$E$24</definedName>
    <definedName name="QB_ROW_36240" localSheetId="0" hidden="1">'P&amp;L'!$E$25</definedName>
    <definedName name="QB_ROW_37030" localSheetId="0" hidden="1">'P&amp;L'!$D$37</definedName>
    <definedName name="QB_ROW_37330" localSheetId="0" hidden="1">'P&amp;L'!$D$62</definedName>
    <definedName name="QB_ROW_39040" localSheetId="0" hidden="1">'P&amp;L'!$E$38</definedName>
    <definedName name="QB_ROW_39340" localSheetId="0" hidden="1">'P&amp;L'!$E$50</definedName>
    <definedName name="QB_ROW_40240" localSheetId="0" hidden="1">'P&amp;L'!$E$56</definedName>
    <definedName name="QB_ROW_42240" localSheetId="0" hidden="1">'P&amp;L'!$E$57</definedName>
    <definedName name="QB_ROW_43240" localSheetId="0" hidden="1">'P&amp;L'!$E$58</definedName>
    <definedName name="QB_ROW_44030" localSheetId="0" hidden="1">'P&amp;L'!$D$63</definedName>
    <definedName name="QB_ROW_44330" localSheetId="0" hidden="1">'P&amp;L'!$D$66</definedName>
    <definedName name="QB_ROW_45240" localSheetId="0" hidden="1">'P&amp;L'!$E$64</definedName>
    <definedName name="QB_ROW_46240" localSheetId="0" hidden="1">'P&amp;L'!$E$65</definedName>
    <definedName name="QB_ROW_47220" localSheetId="0" hidden="1">'P&amp;L'!$C$4</definedName>
    <definedName name="QB_ROW_66250" localSheetId="0" hidden="1">'P&amp;L'!$F$48</definedName>
    <definedName name="QB_ROW_67250" localSheetId="0" hidden="1">'P&amp;L'!$F$47</definedName>
    <definedName name="QB_ROW_68250" localSheetId="0" hidden="1">'P&amp;L'!$F$42</definedName>
    <definedName name="QB_ROW_69250" localSheetId="0" hidden="1">'P&amp;L'!$F$40</definedName>
    <definedName name="QB_ROW_7001" localSheetId="1" hidden="1">'Balance Sheet'!$A$12</definedName>
    <definedName name="QB_ROW_70250" localSheetId="0" hidden="1">'P&amp;L'!$F$45</definedName>
    <definedName name="QB_ROW_71250" localSheetId="0" hidden="1">'P&amp;L'!$F$46</definedName>
    <definedName name="QB_ROW_72250" localSheetId="0" hidden="1">'P&amp;L'!$F$41</definedName>
    <definedName name="QB_ROW_7301" localSheetId="1" hidden="1">'Balance Sheet'!$A$16</definedName>
    <definedName name="QB_ROW_73250" localSheetId="0" hidden="1">'P&amp;L'!$F$39</definedName>
    <definedName name="QB_ROW_79230" localSheetId="0" hidden="1">'P&amp;L'!$D$72</definedName>
    <definedName name="QB_ROW_8020" localSheetId="0" hidden="1">'P&amp;L'!$C$7</definedName>
    <definedName name="QB_ROW_82250" localSheetId="0" hidden="1">'P&amp;L'!$F$49</definedName>
    <definedName name="QB_ROW_8320" localSheetId="0" hidden="1">'P&amp;L'!$C$21</definedName>
    <definedName name="QB_ROW_89040" localSheetId="0" hidden="1">'P&amp;L'!$E$52</definedName>
    <definedName name="QB_ROW_89340" localSheetId="0" hidden="1">'P&amp;L'!$E$55</definedName>
    <definedName name="QB_ROW_9020" localSheetId="0" hidden="1">'P&amp;L'!$C$22</definedName>
    <definedName name="QB_ROW_9320" localSheetId="0" hidden="1">'P&amp;L'!$C$67</definedName>
    <definedName name="QB_ROW_93240" localSheetId="0" hidden="1">'P&amp;L'!$E$29</definedName>
    <definedName name="QB_ROW_98240" localSheetId="0" hidden="1">'P&amp;L'!$E$60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20160630</definedName>
    <definedName name="QBENDDATE" localSheetId="0">20160630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20160601</definedName>
    <definedName name="QBSTARTDATE" localSheetId="0">20160601</definedName>
  </definedNames>
  <calcPr calcId="125725" fullCalcOnLoad="1"/>
</workbook>
</file>

<file path=xl/calcChain.xml><?xml version="1.0" encoding="utf-8"?>
<calcChain xmlns="http://schemas.openxmlformats.org/spreadsheetml/2006/main">
  <c r="L78" i="1"/>
  <c r="L67"/>
  <c r="L31"/>
  <c r="L21"/>
  <c r="L19"/>
  <c r="L29"/>
  <c r="L24"/>
  <c r="L14"/>
  <c r="L12"/>
  <c r="E16" i="3"/>
  <c r="E15"/>
  <c r="E11"/>
  <c r="E10"/>
  <c r="E9"/>
  <c r="K76" i="1"/>
  <c r="I76"/>
  <c r="G76"/>
  <c r="K73"/>
  <c r="I73"/>
  <c r="G73"/>
  <c r="K66"/>
  <c r="I66"/>
  <c r="G66"/>
  <c r="K55"/>
  <c r="I55"/>
  <c r="G55"/>
  <c r="K50"/>
  <c r="K62"/>
  <c r="I50"/>
  <c r="G50"/>
  <c r="G62"/>
  <c r="K36"/>
  <c r="I36"/>
  <c r="G36"/>
  <c r="K31"/>
  <c r="K67"/>
  <c r="I31"/>
  <c r="G31"/>
  <c r="K11"/>
  <c r="K19"/>
  <c r="K21"/>
  <c r="I11"/>
  <c r="I19"/>
  <c r="I21"/>
  <c r="G11"/>
  <c r="G19"/>
  <c r="G21"/>
  <c r="K5"/>
  <c r="I5"/>
  <c r="G5"/>
  <c r="K78"/>
  <c r="K79"/>
  <c r="I62"/>
  <c r="I67"/>
  <c r="I78"/>
  <c r="I79"/>
  <c r="G67"/>
  <c r="G78"/>
  <c r="G79"/>
</calcChain>
</file>

<file path=xl/sharedStrings.xml><?xml version="1.0" encoding="utf-8"?>
<sst xmlns="http://schemas.openxmlformats.org/spreadsheetml/2006/main" count="96" uniqueCount="96">
  <si>
    <t>Jun 16</t>
  </si>
  <si>
    <t>Jul '15 - Jun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</si>
  <si>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</si>
  <si>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</si>
  <si>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</si>
  <si>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</si>
  <si>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</si>
  <si>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</si>
  <si>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</si>
  <si>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</si>
  <si>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Congress of Neighborhoods-2016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</si>
  <si>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</si>
  <si>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</si>
  <si>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</si>
  <si>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</si>
  <si>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</si>
  <si>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</si>
  <si>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</si>
  <si>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</si>
  <si>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</si>
  <si>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</si>
  <si>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</si>
  <si>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</si>
  <si>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</si>
  <si>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</si>
  <si>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</si>
  <si>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NC Budget Advocates</t>
  </si>
  <si>
    <t>Pole Banners</t>
  </si>
  <si>
    <t>Shirts-Board Members</t>
  </si>
  <si>
    <t>T-Shirts Rec center</t>
  </si>
  <si>
    <t>WVLAPD T-shirts Baker2Vegas</t>
  </si>
  <si>
    <t>Total Advertising</t>
  </si>
  <si>
    <t>Animal Welfare Committee</t>
  </si>
  <si>
    <t>Dog Beds</t>
  </si>
  <si>
    <t>Dog Leashes</t>
  </si>
  <si>
    <t>Sm Anim Food &amp; Bedding</t>
  </si>
  <si>
    <t>Total Animal Welfare Committee</t>
  </si>
  <si>
    <t>Events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</si>
  <si>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</si>
  <si>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</si>
  <si>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</si>
  <si>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</si>
  <si>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</si>
  <si>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</si>
  <si>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</si>
  <si>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</si>
  <si>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</si>
  <si>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</si>
  <si>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</si>
  <si>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</si>
  <si>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</si>
  <si>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EmpowerLA  Awards</t>
  </si>
  <si>
    <t>Movies in the Park</t>
  </si>
  <si>
    <t>Banner-Update</t>
  </si>
  <si>
    <t>Food &amp; Related Supplies</t>
  </si>
  <si>
    <t>Total Movies in the Park</t>
  </si>
  <si>
    <t>National Night Out</t>
  </si>
  <si>
    <t>Senior Symposium</t>
  </si>
  <si>
    <t>Taste of Encino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</si>
  <si>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</si>
  <si>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</si>
  <si>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</si>
  <si>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</si>
  <si>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</si>
  <si>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</si>
  <si>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</si>
  <si>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</si>
  <si>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</si>
  <si>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</si>
  <si>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Disaster Preparedness Fair</t>
  </si>
  <si>
    <t>Tarzana El-Accelerated Reader P</t>
  </si>
  <si>
    <t>Valley Disaster Prep Fair-SCPF</t>
  </si>
  <si>
    <t>WH-Tarzana COC Foundation</t>
  </si>
  <si>
    <t>Total 400 Neighborhood Purpose Grants</t>
  </si>
  <si>
    <t>500 Elections</t>
  </si>
  <si>
    <t>Elect Day Banners/Food/Supplies</t>
  </si>
  <si>
    <t>Total 500 Elections</t>
  </si>
  <si>
    <t>900 Unallocated</t>
  </si>
  <si>
    <t>Total Expense</t>
  </si>
  <si>
    <t>Jun 30, 16</t>
  </si>
  <si>
    <t>ASSETS</t>
  </si>
  <si>
    <t>Current Assets</t>
  </si>
  <si>
    <t>Checking/Savings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</si>
  <si>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</si>
  <si>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</si>
  <si>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</si>
  <si>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</si>
  <si>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</si>
  <si>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</si>
  <si>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</si>
  <si>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</si>
  <si>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</si>
  <si>
    <t>Excess os Revenues Over/(Under) Expenses</t>
  </si>
  <si>
    <t>Note: At the end of the Fiscal Year (June 30, 2016) $15.28 was left unspent and potentially lost. Of this amount $15.00 came from a bank charge caused by DONE and not reversed until June 29th and thus could not be spent.</t>
  </si>
  <si>
    <t>Over Budget</t>
  </si>
  <si>
    <t>Over Budget individual line item forMeeting Expense was over budget by design to spend remaining monies for supplies for refreshments for Board meetings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</si>
</sst>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164" formatCode="#,##0.00;\-#,##0.00"/>
    <numFmt numFmtId="165" formatCode="&quot;$&quot;#,##0.00"/>
  </numFmts>
  <fonts count="6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  <font>
      <b/>
      <sz val="11"/>
      <color indexed="8"/>
      <name val="Calibri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 applyBorder="1"/>
    <xf numFmtId="39" fontId="2" fillId="0" borderId="3" xfId="0" applyNumberFormat="1" applyFont="1" applyBorder="1"/>
    <xf numFmtId="39" fontId="2" fillId="0" borderId="0" xfId="0" applyNumberFormat="1" applyFont="1"/>
    <xf numFmtId="7" fontId="2" fillId="0" borderId="0" xfId="0" applyNumberFormat="1" applyFont="1" applyBorder="1"/>
    <xf numFmtId="7" fontId="1" fillId="0" borderId="4" xfId="0" applyNumberFormat="1" applyFont="1" applyBorder="1"/>
    <xf numFmtId="7" fontId="2" fillId="0" borderId="0" xfId="0" applyNumberFormat="1" applyFont="1"/>
    <xf numFmtId="165" fontId="1" fillId="0" borderId="4" xfId="0" applyNumberFormat="1" applyFont="1" applyBorder="1"/>
    <xf numFmtId="39" fontId="2" fillId="0" borderId="5" xfId="0" applyNumberFormat="1" applyFont="1" applyBorder="1"/>
    <xf numFmtId="39" fontId="2" fillId="0" borderId="6" xfId="0" applyNumberFormat="1" applyFont="1" applyBorder="1"/>
    <xf numFmtId="7" fontId="1" fillId="0" borderId="0" xfId="0" applyNumberFormat="1" applyFont="1"/>
    <xf numFmtId="7" fontId="2" fillId="0" borderId="5" xfId="0" applyNumberFormat="1" applyFont="1" applyBorder="1"/>
    <xf numFmtId="0" fontId="1" fillId="0" borderId="0" xfId="0" applyNumberFormat="1" applyFont="1" applyAlignment="1">
      <alignment horizontal="centerContinuous" vertical="center" wrapText="1"/>
    </xf>
    <xf numFmtId="0" fontId="0" fillId="0" borderId="0" xfId="0" applyNumberFormat="1" applyAlignment="1">
      <alignment horizontal="centerContinuous" vertical="center" wrapText="1"/>
    </xf>
    <xf numFmtId="0" fontId="4" fillId="0" borderId="7" xfId="0" applyFont="1" applyBorder="1" applyAlignment="1">
      <alignment horizontal="center" wrapText="1"/>
    </xf>
    <xf numFmtId="7" fontId="2" fillId="0" borderId="3" xfId="0" applyNumberFormat="1" applyFont="1" applyBorder="1"/>
    <xf numFmtId="39" fontId="5" fillId="0" borderId="0" xfId="0" applyNumberFormat="1" applyFont="1"/>
    <xf numFmtId="0" fontId="5" fillId="0" borderId="0" xfId="0" applyFont="1"/>
    <xf numFmtId="0" fontId="5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47625</xdr:rowOff>
    </xdr:to>
    <xdr:pic>
      <xdr:nvPicPr>
        <xdr:cNvPr id="1025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48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47625</xdr:rowOff>
    </xdr:to>
    <xdr:pic>
      <xdr:nvPicPr>
        <xdr:cNvPr id="1026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048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38100</xdr:colOff>
      <xdr:row>4</xdr:row>
      <xdr:rowOff>47625</xdr:rowOff>
    </xdr:to>
    <xdr:pic>
      <xdr:nvPicPr>
        <xdr:cNvPr id="2049" name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667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38100</xdr:colOff>
      <xdr:row>4</xdr:row>
      <xdr:rowOff>47625</xdr:rowOff>
    </xdr:to>
    <xdr:pic>
      <xdr:nvPicPr>
        <xdr:cNvPr id="2050" name="HEADE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66775" cy="247650"/>
        </a:xfrm>
        <a:prstGeom prst="rect">
          <a:avLst/>
        </a:prstGeom>
        <a:solidFill>
          <a:srgbClr val="FFFFFF"/>
        </a:solidFill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82"/>
  <sheetViews>
    <sheetView tabSelected="1" workbookViewId="0">
      <pane xSplit="6" ySplit="2" topLeftCell="G63" activePane="bottomRight" state="frozenSplit"/>
      <selection pane="topRight" activeCell="G1" sqref="G1"/>
      <selection pane="bottomLeft" activeCell="A3" sqref="A3"/>
      <selection pane="bottomRight" activeCell="B83" sqref="B83"/>
    </sheetView>
  </sheetViews>
  <sheetFormatPr defaultRowHeight="15"/>
  <cols>
    <col min="1" max="2" width="6.28515625" style="11" customWidth="1"/>
    <col min="3" max="5" width="5.85546875" style="11" customWidth="1"/>
    <col min="6" max="6" width="26.28515625" style="11" customWidth="1"/>
    <col min="7" max="7" width="10.5703125" style="12" customWidth="1"/>
    <col min="8" max="8" width="2.28515625" style="12" customWidth="1"/>
    <col min="9" max="9" width="11.140625" style="12" bestFit="1" customWidth="1"/>
    <col min="10" max="10" width="2.28515625" style="12" customWidth="1"/>
    <col min="11" max="11" width="11.28515625" style="12" bestFit="1" customWidth="1"/>
  </cols>
  <sheetData>
    <row r="1" spans="1:12" ht="15.7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2" s="10" customFormat="1" ht="31.5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  <c r="L2" s="27" t="s">
        <v>94</v>
      </c>
    </row>
    <row r="3" spans="1:12" ht="15.7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2" ht="15.75" thickBot="1">
      <c r="A4" s="1"/>
      <c r="B4" s="1"/>
      <c r="C4" s="1" t="s">
        <v>4</v>
      </c>
      <c r="D4" s="1"/>
      <c r="E4" s="1"/>
      <c r="F4" s="1"/>
      <c r="G4" s="24">
        <v>0</v>
      </c>
      <c r="H4" s="19"/>
      <c r="I4" s="24">
        <v>42000</v>
      </c>
      <c r="J4" s="19"/>
      <c r="K4" s="24">
        <v>42000</v>
      </c>
    </row>
    <row r="5" spans="1:12">
      <c r="A5" s="1"/>
      <c r="B5" s="1" t="s">
        <v>5</v>
      </c>
      <c r="C5" s="1"/>
      <c r="D5" s="1"/>
      <c r="E5" s="1"/>
      <c r="F5" s="1"/>
      <c r="G5" s="16">
        <f>ROUND(SUM(G3:G4),5)</f>
        <v>0</v>
      </c>
      <c r="H5" s="16"/>
      <c r="I5" s="16">
        <f>ROUND(SUM(I3:I4),5)</f>
        <v>42000</v>
      </c>
      <c r="J5" s="16"/>
      <c r="K5" s="16">
        <f>ROUND(SUM(K3:K4),5)</f>
        <v>42000</v>
      </c>
    </row>
    <row r="6" spans="1:12">
      <c r="A6" s="1"/>
      <c r="B6" s="1" t="s">
        <v>6</v>
      </c>
      <c r="C6" s="1"/>
      <c r="D6" s="1"/>
      <c r="E6" s="1"/>
      <c r="F6" s="1"/>
      <c r="G6" s="16"/>
      <c r="H6" s="16"/>
      <c r="I6" s="16"/>
      <c r="J6" s="16"/>
      <c r="K6" s="16"/>
    </row>
    <row r="7" spans="1:12">
      <c r="A7" s="1"/>
      <c r="B7" s="1"/>
      <c r="C7" s="1" t="s">
        <v>7</v>
      </c>
      <c r="D7" s="1"/>
      <c r="E7" s="1"/>
      <c r="F7" s="1"/>
      <c r="G7" s="16"/>
      <c r="H7" s="16"/>
      <c r="I7" s="16"/>
      <c r="J7" s="16"/>
      <c r="K7" s="16"/>
    </row>
    <row r="8" spans="1:12">
      <c r="A8" s="1"/>
      <c r="B8" s="1"/>
      <c r="C8" s="1"/>
      <c r="D8" s="1" t="s">
        <v>8</v>
      </c>
      <c r="E8" s="1"/>
      <c r="F8" s="1"/>
      <c r="G8" s="16"/>
      <c r="H8" s="16"/>
      <c r="I8" s="16"/>
      <c r="J8" s="16"/>
      <c r="K8" s="16"/>
    </row>
    <row r="9" spans="1:12">
      <c r="A9" s="1"/>
      <c r="B9" s="1"/>
      <c r="C9" s="1"/>
      <c r="D9" s="1"/>
      <c r="E9" s="1" t="s">
        <v>9</v>
      </c>
      <c r="F9" s="1"/>
      <c r="G9" s="16"/>
      <c r="H9" s="16"/>
      <c r="I9" s="16"/>
      <c r="J9" s="16"/>
      <c r="K9" s="16"/>
    </row>
    <row r="10" spans="1:12" ht="15.75" thickBot="1">
      <c r="A10" s="1"/>
      <c r="B10" s="1"/>
      <c r="C10" s="1"/>
      <c r="D10" s="1"/>
      <c r="E10" s="1"/>
      <c r="F10" s="1" t="s">
        <v>10</v>
      </c>
      <c r="G10" s="21">
        <v>7500</v>
      </c>
      <c r="H10" s="16"/>
      <c r="I10" s="21">
        <v>7500</v>
      </c>
      <c r="J10" s="16"/>
      <c r="K10" s="21">
        <v>7500</v>
      </c>
    </row>
    <row r="11" spans="1:12">
      <c r="A11" s="1"/>
      <c r="B11" s="1"/>
      <c r="C11" s="1"/>
      <c r="D11" s="1"/>
      <c r="E11" s="1" t="s">
        <v>11</v>
      </c>
      <c r="F11" s="1"/>
      <c r="G11" s="16">
        <f>ROUND(SUM(G9:G10),5)</f>
        <v>7500</v>
      </c>
      <c r="H11" s="16"/>
      <c r="I11" s="16">
        <f>ROUND(SUM(I9:I10),5)</f>
        <v>7500</v>
      </c>
      <c r="J11" s="16"/>
      <c r="K11" s="16">
        <f>ROUND(SUM(K9:K10),5)</f>
        <v>7500</v>
      </c>
    </row>
    <row r="12" spans="1:12">
      <c r="A12" s="1"/>
      <c r="B12" s="1"/>
      <c r="C12" s="1"/>
      <c r="D12" s="1"/>
      <c r="E12" s="1" t="s">
        <v>12</v>
      </c>
      <c r="F12" s="1"/>
      <c r="G12" s="16">
        <v>35.96</v>
      </c>
      <c r="H12" s="16"/>
      <c r="I12" s="16">
        <v>86.91</v>
      </c>
      <c r="J12" s="16"/>
      <c r="K12" s="16">
        <v>85.95</v>
      </c>
      <c r="L12" s="29">
        <f>I12-K12</f>
        <v>0.95999999999999375</v>
      </c>
    </row>
    <row r="13" spans="1:12">
      <c r="A13" s="1"/>
      <c r="B13" s="1"/>
      <c r="C13" s="1"/>
      <c r="D13" s="1"/>
      <c r="E13" s="1" t="s">
        <v>13</v>
      </c>
      <c r="F13" s="1"/>
      <c r="G13" s="16">
        <v>0</v>
      </c>
      <c r="H13" s="16"/>
      <c r="I13" s="16">
        <v>88.08</v>
      </c>
      <c r="J13" s="16"/>
      <c r="K13" s="16">
        <v>114.34</v>
      </c>
      <c r="L13" s="30"/>
    </row>
    <row r="14" spans="1:12">
      <c r="A14" s="1"/>
      <c r="B14" s="1"/>
      <c r="C14" s="1"/>
      <c r="D14" s="1"/>
      <c r="E14" s="1" t="s">
        <v>14</v>
      </c>
      <c r="F14" s="1"/>
      <c r="G14" s="16">
        <v>343.78</v>
      </c>
      <c r="H14" s="16"/>
      <c r="I14" s="16">
        <v>1217.68</v>
      </c>
      <c r="J14" s="16"/>
      <c r="K14" s="16">
        <v>1121.22</v>
      </c>
      <c r="L14" s="29">
        <f>I14-K14</f>
        <v>96.460000000000036</v>
      </c>
    </row>
    <row r="15" spans="1:12">
      <c r="A15" s="1"/>
      <c r="B15" s="1"/>
      <c r="C15" s="1"/>
      <c r="D15" s="1"/>
      <c r="E15" s="1" t="s">
        <v>15</v>
      </c>
      <c r="F15" s="1"/>
      <c r="G15" s="16">
        <v>500</v>
      </c>
      <c r="H15" s="16"/>
      <c r="I15" s="16">
        <v>592.62</v>
      </c>
      <c r="J15" s="16"/>
      <c r="K15" s="16">
        <v>642.62</v>
      </c>
      <c r="L15" s="30"/>
    </row>
    <row r="16" spans="1:12">
      <c r="A16" s="1"/>
      <c r="B16" s="1"/>
      <c r="C16" s="1"/>
      <c r="D16" s="1"/>
      <c r="E16" s="1" t="s">
        <v>16</v>
      </c>
      <c r="F16" s="1"/>
      <c r="G16" s="16">
        <v>0</v>
      </c>
      <c r="H16" s="16"/>
      <c r="I16" s="16">
        <v>130</v>
      </c>
      <c r="J16" s="16"/>
      <c r="K16" s="16">
        <v>130</v>
      </c>
      <c r="L16" s="30"/>
    </row>
    <row r="17" spans="1:12">
      <c r="A17" s="1"/>
      <c r="B17" s="1"/>
      <c r="C17" s="1"/>
      <c r="D17" s="1"/>
      <c r="E17" s="1" t="s">
        <v>17</v>
      </c>
      <c r="F17" s="1"/>
      <c r="G17" s="16">
        <v>37.200000000000003</v>
      </c>
      <c r="H17" s="16"/>
      <c r="I17" s="16">
        <v>49.91</v>
      </c>
      <c r="J17" s="16"/>
      <c r="K17" s="16">
        <v>62.71</v>
      </c>
      <c r="L17" s="30"/>
    </row>
    <row r="18" spans="1:12" ht="15.75" thickBot="1">
      <c r="A18" s="1"/>
      <c r="B18" s="1"/>
      <c r="C18" s="1"/>
      <c r="D18" s="1"/>
      <c r="E18" s="1" t="s">
        <v>18</v>
      </c>
      <c r="F18" s="1"/>
      <c r="G18" s="21">
        <v>0</v>
      </c>
      <c r="H18" s="16"/>
      <c r="I18" s="21">
        <v>55</v>
      </c>
      <c r="J18" s="16"/>
      <c r="K18" s="21">
        <v>55</v>
      </c>
      <c r="L18" s="31"/>
    </row>
    <row r="19" spans="1:12">
      <c r="A19" s="1"/>
      <c r="B19" s="1"/>
      <c r="C19" s="1"/>
      <c r="D19" s="1" t="s">
        <v>19</v>
      </c>
      <c r="E19" s="1"/>
      <c r="F19" s="1"/>
      <c r="G19" s="16">
        <f>ROUND(G8+SUM(G11:G18),5)</f>
        <v>8416.94</v>
      </c>
      <c r="H19" s="16"/>
      <c r="I19" s="16">
        <f>ROUND(I8+SUM(I11:I18),5)</f>
        <v>9720.2000000000007</v>
      </c>
      <c r="J19" s="16"/>
      <c r="K19" s="16">
        <f>ROUND(K8+SUM(K11:K18),5)</f>
        <v>9711.84</v>
      </c>
      <c r="L19" s="16">
        <f>ROUND(L8+SUM(L11:L18),5)</f>
        <v>97.42</v>
      </c>
    </row>
    <row r="20" spans="1:12" ht="15.75" thickBot="1">
      <c r="A20" s="1"/>
      <c r="B20" s="1"/>
      <c r="C20" s="1"/>
      <c r="D20" s="1" t="s">
        <v>20</v>
      </c>
      <c r="E20" s="1"/>
      <c r="F20" s="1"/>
      <c r="G20" s="21">
        <v>508.2</v>
      </c>
      <c r="H20" s="16"/>
      <c r="I20" s="21">
        <v>1838.4</v>
      </c>
      <c r="J20" s="16"/>
      <c r="K20" s="21">
        <v>1880.2</v>
      </c>
      <c r="L20" s="31"/>
    </row>
    <row r="21" spans="1:12">
      <c r="A21" s="1"/>
      <c r="B21" s="1"/>
      <c r="C21" s="1" t="s">
        <v>21</v>
      </c>
      <c r="D21" s="1"/>
      <c r="E21" s="1"/>
      <c r="F21" s="1"/>
      <c r="G21" s="16">
        <f>ROUND(G7+SUM(G19:G20),5)</f>
        <v>8925.14</v>
      </c>
      <c r="H21" s="16"/>
      <c r="I21" s="16">
        <f>ROUND(I7+SUM(I19:I20),5)</f>
        <v>11558.6</v>
      </c>
      <c r="J21" s="16"/>
      <c r="K21" s="16">
        <f>ROUND(K7+SUM(K19:K20),5)</f>
        <v>11592.04</v>
      </c>
      <c r="L21" s="16">
        <f>ROUND(L7+SUM(L19:L20),5)</f>
        <v>97.42</v>
      </c>
    </row>
    <row r="22" spans="1:12">
      <c r="A22" s="1"/>
      <c r="B22" s="1"/>
      <c r="C22" s="1" t="s">
        <v>22</v>
      </c>
      <c r="D22" s="1"/>
      <c r="E22" s="1"/>
      <c r="F22" s="1"/>
      <c r="G22" s="16"/>
      <c r="H22" s="16"/>
      <c r="I22" s="16"/>
      <c r="J22" s="16"/>
      <c r="K22" s="16"/>
      <c r="L22" s="30"/>
    </row>
    <row r="23" spans="1:12">
      <c r="A23" s="1"/>
      <c r="B23" s="1"/>
      <c r="C23" s="1"/>
      <c r="D23" s="1" t="s">
        <v>23</v>
      </c>
      <c r="E23" s="1"/>
      <c r="F23" s="1"/>
      <c r="G23" s="16"/>
      <c r="H23" s="16"/>
      <c r="I23" s="16"/>
      <c r="J23" s="16"/>
      <c r="K23" s="16"/>
      <c r="L23" s="30"/>
    </row>
    <row r="24" spans="1:12">
      <c r="A24" s="1"/>
      <c r="B24" s="1"/>
      <c r="C24" s="1"/>
      <c r="D24" s="1"/>
      <c r="E24" s="1" t="s">
        <v>24</v>
      </c>
      <c r="F24" s="1"/>
      <c r="G24" s="16">
        <v>0</v>
      </c>
      <c r="H24" s="16"/>
      <c r="I24" s="16">
        <v>615.22</v>
      </c>
      <c r="J24" s="16"/>
      <c r="K24" s="16">
        <v>615</v>
      </c>
      <c r="L24" s="29">
        <f>I24-K24</f>
        <v>0.22000000000002728</v>
      </c>
    </row>
    <row r="25" spans="1:12">
      <c r="A25" s="1"/>
      <c r="B25" s="1"/>
      <c r="C25" s="1"/>
      <c r="D25" s="1"/>
      <c r="E25" s="1" t="s">
        <v>25</v>
      </c>
      <c r="F25" s="1"/>
      <c r="G25" s="16">
        <v>0</v>
      </c>
      <c r="H25" s="16"/>
      <c r="I25" s="16">
        <v>201.52</v>
      </c>
      <c r="J25" s="16"/>
      <c r="K25" s="16">
        <v>250</v>
      </c>
      <c r="L25" s="30"/>
    </row>
    <row r="26" spans="1:12">
      <c r="A26" s="1"/>
      <c r="B26" s="1"/>
      <c r="C26" s="1"/>
      <c r="D26" s="1"/>
      <c r="E26" s="1" t="s">
        <v>26</v>
      </c>
      <c r="F26" s="1"/>
      <c r="G26" s="16">
        <v>250</v>
      </c>
      <c r="H26" s="16"/>
      <c r="I26" s="16">
        <v>250</v>
      </c>
      <c r="J26" s="16"/>
      <c r="K26" s="16">
        <v>250</v>
      </c>
      <c r="L26" s="30"/>
    </row>
    <row r="27" spans="1:12">
      <c r="A27" s="1"/>
      <c r="B27" s="1"/>
      <c r="C27" s="1"/>
      <c r="D27" s="1"/>
      <c r="E27" s="1" t="s">
        <v>27</v>
      </c>
      <c r="F27" s="1"/>
      <c r="G27" s="16">
        <v>10327.200000000001</v>
      </c>
      <c r="H27" s="16"/>
      <c r="I27" s="16">
        <v>10327.200000000001</v>
      </c>
      <c r="J27" s="16"/>
      <c r="K27" s="16">
        <v>11000</v>
      </c>
      <c r="L27" s="30"/>
    </row>
    <row r="28" spans="1:12">
      <c r="A28" s="1"/>
      <c r="B28" s="1"/>
      <c r="C28" s="1"/>
      <c r="D28" s="1"/>
      <c r="E28" s="1" t="s">
        <v>28</v>
      </c>
      <c r="F28" s="1"/>
      <c r="G28" s="16">
        <v>686.7</v>
      </c>
      <c r="H28" s="16"/>
      <c r="I28" s="16">
        <v>686.7</v>
      </c>
      <c r="J28" s="16"/>
      <c r="K28" s="16">
        <v>690</v>
      </c>
      <c r="L28" s="30"/>
    </row>
    <row r="29" spans="1:12">
      <c r="A29" s="1"/>
      <c r="B29" s="1"/>
      <c r="C29" s="1"/>
      <c r="D29" s="1"/>
      <c r="E29" s="1" t="s">
        <v>29</v>
      </c>
      <c r="F29" s="1"/>
      <c r="G29" s="16">
        <v>1166.8499999999999</v>
      </c>
      <c r="H29" s="16"/>
      <c r="I29" s="16">
        <v>2443.79</v>
      </c>
      <c r="J29" s="16"/>
      <c r="K29" s="16">
        <v>2443.7800000000002</v>
      </c>
      <c r="L29" s="29">
        <f>I29-K29</f>
        <v>9.9999999997635314E-3</v>
      </c>
    </row>
    <row r="30" spans="1:12" ht="15.75" thickBot="1">
      <c r="A30" s="1"/>
      <c r="B30" s="1"/>
      <c r="C30" s="1"/>
      <c r="D30" s="1"/>
      <c r="E30" s="1" t="s">
        <v>30</v>
      </c>
      <c r="F30" s="1"/>
      <c r="G30" s="21">
        <v>0</v>
      </c>
      <c r="H30" s="16"/>
      <c r="I30" s="21">
        <v>872</v>
      </c>
      <c r="J30" s="16"/>
      <c r="K30" s="21">
        <v>872</v>
      </c>
      <c r="L30" s="31"/>
    </row>
    <row r="31" spans="1:12">
      <c r="A31" s="1"/>
      <c r="B31" s="1"/>
      <c r="C31" s="1"/>
      <c r="D31" s="1" t="s">
        <v>31</v>
      </c>
      <c r="E31" s="1"/>
      <c r="F31" s="1"/>
      <c r="G31" s="16">
        <f>ROUND(SUM(G23:G30),5)</f>
        <v>12430.75</v>
      </c>
      <c r="H31" s="16"/>
      <c r="I31" s="16">
        <f>ROUND(SUM(I23:I30),5)</f>
        <v>15396.43</v>
      </c>
      <c r="J31" s="16"/>
      <c r="K31" s="16">
        <f>ROUND(SUM(K23:K30),5)</f>
        <v>16120.78</v>
      </c>
      <c r="L31" s="16">
        <f>ROUND(SUM(L23:L30),5)</f>
        <v>0.23</v>
      </c>
    </row>
    <row r="32" spans="1:12">
      <c r="A32" s="1"/>
      <c r="B32" s="1"/>
      <c r="C32" s="1"/>
      <c r="D32" s="1" t="s">
        <v>32</v>
      </c>
      <c r="E32" s="1"/>
      <c r="F32" s="1"/>
      <c r="G32" s="16"/>
      <c r="H32" s="16"/>
      <c r="I32" s="16"/>
      <c r="J32" s="16"/>
      <c r="K32" s="16"/>
      <c r="L32" s="30"/>
    </row>
    <row r="33" spans="1:12">
      <c r="A33" s="1"/>
      <c r="B33" s="1"/>
      <c r="C33" s="1"/>
      <c r="D33" s="1"/>
      <c r="E33" s="1" t="s">
        <v>33</v>
      </c>
      <c r="F33" s="1"/>
      <c r="G33" s="16">
        <v>0</v>
      </c>
      <c r="H33" s="16"/>
      <c r="I33" s="16">
        <v>500</v>
      </c>
      <c r="J33" s="16"/>
      <c r="K33" s="16">
        <v>500</v>
      </c>
      <c r="L33" s="30"/>
    </row>
    <row r="34" spans="1:12">
      <c r="A34" s="1"/>
      <c r="B34" s="1"/>
      <c r="C34" s="1"/>
      <c r="D34" s="1"/>
      <c r="E34" s="1" t="s">
        <v>34</v>
      </c>
      <c r="F34" s="1"/>
      <c r="G34" s="16">
        <v>0</v>
      </c>
      <c r="H34" s="16"/>
      <c r="I34" s="16">
        <v>50</v>
      </c>
      <c r="J34" s="16"/>
      <c r="K34" s="16">
        <v>50</v>
      </c>
      <c r="L34" s="30"/>
    </row>
    <row r="35" spans="1:12" ht="15.75" thickBot="1">
      <c r="A35" s="1"/>
      <c r="B35" s="1"/>
      <c r="C35" s="1"/>
      <c r="D35" s="1"/>
      <c r="E35" s="1" t="s">
        <v>35</v>
      </c>
      <c r="F35" s="1"/>
      <c r="G35" s="21">
        <v>0</v>
      </c>
      <c r="H35" s="16"/>
      <c r="I35" s="21">
        <v>47.57</v>
      </c>
      <c r="J35" s="16"/>
      <c r="K35" s="21">
        <v>47.57</v>
      </c>
      <c r="L35" s="30"/>
    </row>
    <row r="36" spans="1:12">
      <c r="A36" s="1"/>
      <c r="B36" s="1"/>
      <c r="C36" s="1"/>
      <c r="D36" s="1" t="s">
        <v>36</v>
      </c>
      <c r="E36" s="1"/>
      <c r="F36" s="1"/>
      <c r="G36" s="16">
        <f>ROUND(SUM(G32:G35),5)</f>
        <v>0</v>
      </c>
      <c r="H36" s="16"/>
      <c r="I36" s="16">
        <f>ROUND(SUM(I32:I35),5)</f>
        <v>597.57000000000005</v>
      </c>
      <c r="J36" s="16"/>
      <c r="K36" s="16">
        <f>ROUND(SUM(K32:K35),5)</f>
        <v>597.57000000000005</v>
      </c>
      <c r="L36" s="30"/>
    </row>
    <row r="37" spans="1:12">
      <c r="A37" s="1"/>
      <c r="B37" s="1"/>
      <c r="C37" s="1"/>
      <c r="D37" s="1" t="s">
        <v>37</v>
      </c>
      <c r="E37" s="1"/>
      <c r="F37" s="1"/>
      <c r="G37" s="16"/>
      <c r="H37" s="16"/>
      <c r="I37" s="16"/>
      <c r="J37" s="16"/>
      <c r="K37" s="16"/>
      <c r="L37" s="30"/>
    </row>
    <row r="38" spans="1:12">
      <c r="A38" s="1"/>
      <c r="B38" s="1"/>
      <c r="C38" s="1"/>
      <c r="D38" s="1"/>
      <c r="E38" s="1" t="s">
        <v>38</v>
      </c>
      <c r="F38" s="1"/>
      <c r="G38" s="16"/>
      <c r="H38" s="16"/>
      <c r="I38" s="16"/>
      <c r="J38" s="16"/>
      <c r="K38" s="16"/>
      <c r="L38" s="30"/>
    </row>
    <row r="39" spans="1:12">
      <c r="A39" s="1"/>
      <c r="B39" s="1"/>
      <c r="C39" s="1"/>
      <c r="D39" s="1"/>
      <c r="E39" s="1"/>
      <c r="F39" s="1" t="s">
        <v>39</v>
      </c>
      <c r="G39" s="16">
        <v>0</v>
      </c>
      <c r="H39" s="16"/>
      <c r="I39" s="16">
        <v>100</v>
      </c>
      <c r="J39" s="16"/>
      <c r="K39" s="16">
        <v>100</v>
      </c>
      <c r="L39" s="30"/>
    </row>
    <row r="40" spans="1:12">
      <c r="A40" s="1"/>
      <c r="B40" s="1"/>
      <c r="C40" s="1"/>
      <c r="D40" s="1"/>
      <c r="E40" s="1"/>
      <c r="F40" s="1" t="s">
        <v>40</v>
      </c>
      <c r="G40" s="16">
        <v>0</v>
      </c>
      <c r="H40" s="16"/>
      <c r="I40" s="16">
        <v>49.67</v>
      </c>
      <c r="J40" s="16"/>
      <c r="K40" s="16">
        <v>49.67</v>
      </c>
      <c r="L40" s="30"/>
    </row>
    <row r="41" spans="1:12">
      <c r="A41" s="1"/>
      <c r="B41" s="1"/>
      <c r="C41" s="1"/>
      <c r="D41" s="1"/>
      <c r="E41" s="1"/>
      <c r="F41" s="1" t="s">
        <v>41</v>
      </c>
      <c r="G41" s="16">
        <v>0</v>
      </c>
      <c r="H41" s="16"/>
      <c r="I41" s="16">
        <v>69.66</v>
      </c>
      <c r="J41" s="16"/>
      <c r="K41" s="16">
        <v>70</v>
      </c>
      <c r="L41" s="30"/>
    </row>
    <row r="42" spans="1:12">
      <c r="A42" s="1"/>
      <c r="B42" s="1"/>
      <c r="C42" s="1"/>
      <c r="D42" s="1"/>
      <c r="E42" s="1"/>
      <c r="F42" s="1" t="s">
        <v>42</v>
      </c>
      <c r="G42" s="16">
        <v>0</v>
      </c>
      <c r="H42" s="16"/>
      <c r="I42" s="16">
        <v>109</v>
      </c>
      <c r="J42" s="16"/>
      <c r="K42" s="16">
        <v>109</v>
      </c>
      <c r="L42" s="30"/>
    </row>
    <row r="43" spans="1:12">
      <c r="A43" s="1"/>
      <c r="B43" s="1"/>
      <c r="C43" s="1"/>
      <c r="D43" s="1"/>
      <c r="E43" s="1"/>
      <c r="F43" s="1" t="s">
        <v>43</v>
      </c>
      <c r="G43" s="16">
        <v>0</v>
      </c>
      <c r="H43" s="16"/>
      <c r="I43" s="16">
        <v>292.5</v>
      </c>
      <c r="J43" s="16"/>
      <c r="K43" s="16">
        <v>292.5</v>
      </c>
      <c r="L43" s="30"/>
    </row>
    <row r="44" spans="1:12">
      <c r="A44" s="1"/>
      <c r="B44" s="1"/>
      <c r="C44" s="1"/>
      <c r="D44" s="1"/>
      <c r="E44" s="1"/>
      <c r="F44" s="1" t="s">
        <v>44</v>
      </c>
      <c r="G44" s="16">
        <v>0</v>
      </c>
      <c r="H44" s="16"/>
      <c r="I44" s="16">
        <v>260</v>
      </c>
      <c r="J44" s="16"/>
      <c r="K44" s="16">
        <v>260</v>
      </c>
      <c r="L44" s="30"/>
    </row>
    <row r="45" spans="1:12">
      <c r="A45" s="1"/>
      <c r="B45" s="1"/>
      <c r="C45" s="1"/>
      <c r="D45" s="1"/>
      <c r="E45" s="1"/>
      <c r="F45" s="1" t="s">
        <v>45</v>
      </c>
      <c r="G45" s="16">
        <v>0</v>
      </c>
      <c r="H45" s="16"/>
      <c r="I45" s="16">
        <v>441.45</v>
      </c>
      <c r="J45" s="16"/>
      <c r="K45" s="16">
        <v>441.45</v>
      </c>
      <c r="L45" s="30"/>
    </row>
    <row r="46" spans="1:12">
      <c r="A46" s="1"/>
      <c r="B46" s="1"/>
      <c r="C46" s="1"/>
      <c r="D46" s="1"/>
      <c r="E46" s="1"/>
      <c r="F46" s="1" t="s">
        <v>46</v>
      </c>
      <c r="G46" s="16">
        <v>0</v>
      </c>
      <c r="H46" s="16"/>
      <c r="I46" s="16">
        <v>40.26</v>
      </c>
      <c r="J46" s="16"/>
      <c r="K46" s="16">
        <v>40.26</v>
      </c>
      <c r="L46" s="30"/>
    </row>
    <row r="47" spans="1:12">
      <c r="A47" s="1"/>
      <c r="B47" s="1"/>
      <c r="C47" s="1"/>
      <c r="D47" s="1"/>
      <c r="E47" s="1"/>
      <c r="F47" s="1" t="s">
        <v>47</v>
      </c>
      <c r="G47" s="16">
        <v>0</v>
      </c>
      <c r="H47" s="16"/>
      <c r="I47" s="16">
        <v>124.4</v>
      </c>
      <c r="J47" s="16"/>
      <c r="K47" s="16">
        <v>124.4</v>
      </c>
      <c r="L47" s="30"/>
    </row>
    <row r="48" spans="1:12">
      <c r="A48" s="1"/>
      <c r="B48" s="1"/>
      <c r="C48" s="1"/>
      <c r="D48" s="1"/>
      <c r="E48" s="1"/>
      <c r="F48" s="1" t="s">
        <v>48</v>
      </c>
      <c r="G48" s="16">
        <v>0</v>
      </c>
      <c r="H48" s="16"/>
      <c r="I48" s="16">
        <v>548.9</v>
      </c>
      <c r="J48" s="16"/>
      <c r="K48" s="16">
        <v>548.9</v>
      </c>
      <c r="L48" s="30"/>
    </row>
    <row r="49" spans="1:12" ht="15.75" thickBot="1">
      <c r="A49" s="1"/>
      <c r="B49" s="1"/>
      <c r="C49" s="1"/>
      <c r="D49" s="1"/>
      <c r="E49" s="1"/>
      <c r="F49" s="1" t="s">
        <v>49</v>
      </c>
      <c r="G49" s="21">
        <v>0</v>
      </c>
      <c r="H49" s="16"/>
      <c r="I49" s="21">
        <v>174.11</v>
      </c>
      <c r="J49" s="16"/>
      <c r="K49" s="21">
        <v>174.11</v>
      </c>
      <c r="L49" s="30"/>
    </row>
    <row r="50" spans="1:12">
      <c r="A50" s="1"/>
      <c r="B50" s="1"/>
      <c r="C50" s="1"/>
      <c r="D50" s="1"/>
      <c r="E50" s="1" t="s">
        <v>50</v>
      </c>
      <c r="F50" s="1"/>
      <c r="G50" s="16">
        <f>ROUND(SUM(G38:G49),5)</f>
        <v>0</v>
      </c>
      <c r="H50" s="16"/>
      <c r="I50" s="16">
        <f>ROUND(SUM(I38:I49),5)</f>
        <v>2209.9499999999998</v>
      </c>
      <c r="J50" s="16"/>
      <c r="K50" s="16">
        <f>ROUND(SUM(K38:K49),5)</f>
        <v>2210.29</v>
      </c>
      <c r="L50" s="30"/>
    </row>
    <row r="51" spans="1:12">
      <c r="A51" s="1"/>
      <c r="B51" s="1"/>
      <c r="C51" s="1"/>
      <c r="D51" s="1"/>
      <c r="E51" s="1" t="s">
        <v>51</v>
      </c>
      <c r="F51" s="1"/>
      <c r="G51" s="16">
        <v>500</v>
      </c>
      <c r="H51" s="16"/>
      <c r="I51" s="16">
        <v>500</v>
      </c>
      <c r="J51" s="16"/>
      <c r="K51" s="16">
        <v>500</v>
      </c>
      <c r="L51" s="30"/>
    </row>
    <row r="52" spans="1:12">
      <c r="A52" s="1"/>
      <c r="B52" s="1"/>
      <c r="C52" s="1"/>
      <c r="D52" s="1"/>
      <c r="E52" s="1" t="s">
        <v>52</v>
      </c>
      <c r="F52" s="1"/>
      <c r="G52" s="16"/>
      <c r="H52" s="16"/>
      <c r="I52" s="16"/>
      <c r="J52" s="16"/>
      <c r="K52" s="16"/>
      <c r="L52" s="30"/>
    </row>
    <row r="53" spans="1:12">
      <c r="A53" s="1"/>
      <c r="B53" s="1"/>
      <c r="C53" s="1"/>
      <c r="D53" s="1"/>
      <c r="E53" s="1"/>
      <c r="F53" s="1" t="s">
        <v>53</v>
      </c>
      <c r="G53" s="16">
        <v>0</v>
      </c>
      <c r="H53" s="16"/>
      <c r="I53" s="16">
        <v>46.33</v>
      </c>
      <c r="J53" s="16"/>
      <c r="K53" s="16">
        <v>46.33</v>
      </c>
      <c r="L53" s="30"/>
    </row>
    <row r="54" spans="1:12" ht="15.75" thickBot="1">
      <c r="A54" s="1"/>
      <c r="B54" s="1"/>
      <c r="C54" s="1"/>
      <c r="D54" s="1"/>
      <c r="E54" s="1"/>
      <c r="F54" s="1" t="s">
        <v>54</v>
      </c>
      <c r="G54" s="21">
        <v>0</v>
      </c>
      <c r="H54" s="16"/>
      <c r="I54" s="21">
        <v>346.82</v>
      </c>
      <c r="J54" s="16"/>
      <c r="K54" s="21">
        <v>346.82</v>
      </c>
      <c r="L54" s="30"/>
    </row>
    <row r="55" spans="1:12">
      <c r="A55" s="1"/>
      <c r="B55" s="1"/>
      <c r="C55" s="1"/>
      <c r="D55" s="1"/>
      <c r="E55" s="1" t="s">
        <v>55</v>
      </c>
      <c r="F55" s="1"/>
      <c r="G55" s="16">
        <f>ROUND(SUM(G52:G54),5)</f>
        <v>0</v>
      </c>
      <c r="H55" s="16"/>
      <c r="I55" s="16">
        <f>ROUND(SUM(I52:I54),5)</f>
        <v>393.15</v>
      </c>
      <c r="J55" s="16"/>
      <c r="K55" s="16">
        <f>ROUND(SUM(K52:K54),5)</f>
        <v>393.15</v>
      </c>
      <c r="L55" s="30"/>
    </row>
    <row r="56" spans="1:12">
      <c r="A56" s="1"/>
      <c r="B56" s="1"/>
      <c r="C56" s="1"/>
      <c r="D56" s="1"/>
      <c r="E56" s="1" t="s">
        <v>56</v>
      </c>
      <c r="F56" s="1"/>
      <c r="G56" s="16">
        <v>0</v>
      </c>
      <c r="H56" s="16"/>
      <c r="I56" s="16">
        <v>300</v>
      </c>
      <c r="J56" s="16"/>
      <c r="K56" s="16">
        <v>300</v>
      </c>
      <c r="L56" s="30"/>
    </row>
    <row r="57" spans="1:12">
      <c r="A57" s="1"/>
      <c r="B57" s="1"/>
      <c r="C57" s="1"/>
      <c r="D57" s="1"/>
      <c r="E57" s="1" t="s">
        <v>57</v>
      </c>
      <c r="F57" s="1"/>
      <c r="G57" s="16">
        <v>0</v>
      </c>
      <c r="H57" s="16"/>
      <c r="I57" s="16">
        <v>750</v>
      </c>
      <c r="J57" s="16"/>
      <c r="K57" s="16">
        <v>750</v>
      </c>
      <c r="L57" s="30"/>
    </row>
    <row r="58" spans="1:12">
      <c r="A58" s="1"/>
      <c r="B58" s="1"/>
      <c r="C58" s="1"/>
      <c r="D58" s="1"/>
      <c r="E58" s="1" t="s">
        <v>58</v>
      </c>
      <c r="F58" s="1"/>
      <c r="G58" s="16">
        <v>0</v>
      </c>
      <c r="H58" s="16"/>
      <c r="I58" s="16">
        <v>150</v>
      </c>
      <c r="J58" s="16"/>
      <c r="K58" s="16">
        <v>150</v>
      </c>
      <c r="L58" s="30"/>
    </row>
    <row r="59" spans="1:12">
      <c r="A59" s="1"/>
      <c r="B59" s="1"/>
      <c r="C59" s="1"/>
      <c r="D59" s="1"/>
      <c r="E59" s="1" t="s">
        <v>59</v>
      </c>
      <c r="F59" s="1"/>
      <c r="G59" s="16">
        <v>0</v>
      </c>
      <c r="H59" s="16"/>
      <c r="I59" s="16">
        <v>495.19</v>
      </c>
      <c r="J59" s="16"/>
      <c r="K59" s="16">
        <v>500</v>
      </c>
      <c r="L59" s="30"/>
    </row>
    <row r="60" spans="1:12">
      <c r="A60" s="1"/>
      <c r="B60" s="1"/>
      <c r="C60" s="1"/>
      <c r="D60" s="1"/>
      <c r="E60" s="1" t="s">
        <v>60</v>
      </c>
      <c r="F60" s="1"/>
      <c r="G60" s="16">
        <v>0</v>
      </c>
      <c r="H60" s="16"/>
      <c r="I60" s="16">
        <v>200</v>
      </c>
      <c r="J60" s="16"/>
      <c r="K60" s="16">
        <v>200</v>
      </c>
      <c r="L60" s="30"/>
    </row>
    <row r="61" spans="1:12" ht="15.75" thickBot="1">
      <c r="A61" s="1"/>
      <c r="B61" s="1"/>
      <c r="C61" s="1"/>
      <c r="D61" s="1"/>
      <c r="E61" s="1" t="s">
        <v>61</v>
      </c>
      <c r="F61" s="1"/>
      <c r="G61" s="21">
        <v>0</v>
      </c>
      <c r="H61" s="16"/>
      <c r="I61" s="21">
        <v>200</v>
      </c>
      <c r="J61" s="16"/>
      <c r="K61" s="21">
        <v>200</v>
      </c>
      <c r="L61" s="30"/>
    </row>
    <row r="62" spans="1:12">
      <c r="A62" s="1"/>
      <c r="B62" s="1"/>
      <c r="C62" s="1"/>
      <c r="D62" s="1" t="s">
        <v>62</v>
      </c>
      <c r="E62" s="1"/>
      <c r="F62" s="1"/>
      <c r="G62" s="16">
        <f>ROUND(G37+SUM(G50:G51)+SUM(G55:G61),5)</f>
        <v>500</v>
      </c>
      <c r="H62" s="16"/>
      <c r="I62" s="16">
        <f>ROUND(I37+SUM(I50:I51)+SUM(I55:I61),5)</f>
        <v>5198.29</v>
      </c>
      <c r="J62" s="16"/>
      <c r="K62" s="16">
        <f>ROUND(K37+SUM(K50:K51)+SUM(K55:K61),5)</f>
        <v>5203.4399999999996</v>
      </c>
      <c r="L62" s="30"/>
    </row>
    <row r="63" spans="1:12">
      <c r="A63" s="1"/>
      <c r="B63" s="1"/>
      <c r="C63" s="1"/>
      <c r="D63" s="1" t="s">
        <v>63</v>
      </c>
      <c r="E63" s="1"/>
      <c r="F63" s="1"/>
      <c r="G63" s="16"/>
      <c r="H63" s="16"/>
      <c r="I63" s="16"/>
      <c r="J63" s="16"/>
      <c r="K63" s="16"/>
      <c r="L63" s="30"/>
    </row>
    <row r="64" spans="1:12">
      <c r="A64" s="1"/>
      <c r="B64" s="1"/>
      <c r="C64" s="1"/>
      <c r="D64" s="1"/>
      <c r="E64" s="1" t="s">
        <v>64</v>
      </c>
      <c r="F64" s="1"/>
      <c r="G64" s="16">
        <v>40</v>
      </c>
      <c r="H64" s="16"/>
      <c r="I64" s="16">
        <v>505</v>
      </c>
      <c r="J64" s="16"/>
      <c r="K64" s="16">
        <v>510</v>
      </c>
      <c r="L64" s="30"/>
    </row>
    <row r="65" spans="1:12" ht="15.75" thickBot="1">
      <c r="A65" s="1"/>
      <c r="B65" s="1"/>
      <c r="C65" s="1"/>
      <c r="D65" s="1"/>
      <c r="E65" s="1" t="s">
        <v>65</v>
      </c>
      <c r="F65" s="1"/>
      <c r="G65" s="14">
        <v>150</v>
      </c>
      <c r="H65" s="16"/>
      <c r="I65" s="14">
        <v>1800</v>
      </c>
      <c r="J65" s="16"/>
      <c r="K65" s="14">
        <v>1800</v>
      </c>
      <c r="L65" s="30"/>
    </row>
    <row r="66" spans="1:12" ht="15.75" thickBot="1">
      <c r="A66" s="1"/>
      <c r="B66" s="1"/>
      <c r="C66" s="1"/>
      <c r="D66" s="1" t="s">
        <v>66</v>
      </c>
      <c r="E66" s="1"/>
      <c r="F66" s="1"/>
      <c r="G66" s="22">
        <f>ROUND(SUM(G63:G65),5)</f>
        <v>190</v>
      </c>
      <c r="H66" s="16"/>
      <c r="I66" s="22">
        <f>ROUND(SUM(I63:I65),5)</f>
        <v>2305</v>
      </c>
      <c r="J66" s="16"/>
      <c r="K66" s="22">
        <f>ROUND(SUM(K63:K65),5)</f>
        <v>2310</v>
      </c>
      <c r="L66" s="31"/>
    </row>
    <row r="67" spans="1:12">
      <c r="A67" s="1"/>
      <c r="B67" s="1"/>
      <c r="C67" s="1" t="s">
        <v>67</v>
      </c>
      <c r="D67" s="1"/>
      <c r="E67" s="1"/>
      <c r="F67" s="1"/>
      <c r="G67" s="16">
        <f>ROUND(G22+G31+G36+G62+G66,5)</f>
        <v>13120.75</v>
      </c>
      <c r="H67" s="16"/>
      <c r="I67" s="16">
        <f>ROUND(I22+I31+I36+I62+I66,5)</f>
        <v>23497.29</v>
      </c>
      <c r="J67" s="16"/>
      <c r="K67" s="16">
        <f>ROUND(K22+K31+K36+K62+K66,5)</f>
        <v>24231.79</v>
      </c>
      <c r="L67" s="16">
        <f>ROUND(L22+L31+L36+L62+L66,5)</f>
        <v>0.23</v>
      </c>
    </row>
    <row r="68" spans="1:12">
      <c r="A68" s="1"/>
      <c r="B68" s="1"/>
      <c r="C68" s="1" t="s">
        <v>68</v>
      </c>
      <c r="D68" s="1"/>
      <c r="E68" s="1"/>
      <c r="F68" s="1"/>
      <c r="G68" s="16"/>
      <c r="H68" s="16"/>
      <c r="I68" s="16"/>
      <c r="J68" s="16"/>
      <c r="K68" s="16"/>
      <c r="L68" s="30"/>
    </row>
    <row r="69" spans="1:12">
      <c r="A69" s="1"/>
      <c r="B69" s="1"/>
      <c r="C69" s="1"/>
      <c r="D69" s="1" t="s">
        <v>69</v>
      </c>
      <c r="E69" s="1"/>
      <c r="F69" s="1"/>
      <c r="G69" s="16">
        <v>0</v>
      </c>
      <c r="H69" s="16"/>
      <c r="I69" s="16">
        <v>250</v>
      </c>
      <c r="J69" s="16"/>
      <c r="K69" s="16">
        <v>250</v>
      </c>
      <c r="L69" s="30"/>
    </row>
    <row r="70" spans="1:12">
      <c r="A70" s="1"/>
      <c r="B70" s="1"/>
      <c r="C70" s="1"/>
      <c r="D70" s="1" t="s">
        <v>70</v>
      </c>
      <c r="E70" s="1"/>
      <c r="F70" s="1"/>
      <c r="G70" s="16">
        <v>0</v>
      </c>
      <c r="H70" s="16"/>
      <c r="I70" s="16">
        <v>4116.5</v>
      </c>
      <c r="J70" s="16"/>
      <c r="K70" s="16">
        <v>4116.5</v>
      </c>
      <c r="L70" s="30"/>
    </row>
    <row r="71" spans="1:12">
      <c r="A71" s="1"/>
      <c r="B71" s="1"/>
      <c r="C71" s="1"/>
      <c r="D71" s="1" t="s">
        <v>71</v>
      </c>
      <c r="E71" s="1"/>
      <c r="F71" s="1"/>
      <c r="G71" s="16">
        <v>0</v>
      </c>
      <c r="H71" s="16"/>
      <c r="I71" s="16">
        <v>850</v>
      </c>
      <c r="J71" s="16"/>
      <c r="K71" s="16">
        <v>850</v>
      </c>
      <c r="L71" s="30"/>
    </row>
    <row r="72" spans="1:12" ht="15.75" thickBot="1">
      <c r="A72" s="1"/>
      <c r="B72" s="1"/>
      <c r="C72" s="1"/>
      <c r="D72" s="1" t="s">
        <v>72</v>
      </c>
      <c r="E72" s="1"/>
      <c r="F72" s="1"/>
      <c r="G72" s="21">
        <v>0</v>
      </c>
      <c r="H72" s="16"/>
      <c r="I72" s="21">
        <v>1500</v>
      </c>
      <c r="J72" s="16"/>
      <c r="K72" s="21">
        <v>1500</v>
      </c>
      <c r="L72" s="30"/>
    </row>
    <row r="73" spans="1:12">
      <c r="A73" s="1"/>
      <c r="B73" s="1"/>
      <c r="C73" s="1" t="s">
        <v>73</v>
      </c>
      <c r="D73" s="1"/>
      <c r="E73" s="1"/>
      <c r="F73" s="1"/>
      <c r="G73" s="16">
        <f>ROUND(SUM(G68:G72),5)</f>
        <v>0</v>
      </c>
      <c r="H73" s="16"/>
      <c r="I73" s="16">
        <f>ROUND(SUM(I68:I72),5)</f>
        <v>6716.5</v>
      </c>
      <c r="J73" s="16"/>
      <c r="K73" s="16">
        <f>ROUND(SUM(K68:K72),5)</f>
        <v>6716.5</v>
      </c>
      <c r="L73" s="30"/>
    </row>
    <row r="74" spans="1:12">
      <c r="A74" s="1"/>
      <c r="B74" s="1"/>
      <c r="C74" s="1" t="s">
        <v>74</v>
      </c>
      <c r="D74" s="1"/>
      <c r="E74" s="1"/>
      <c r="F74" s="1"/>
      <c r="G74" s="16"/>
      <c r="H74" s="16"/>
      <c r="I74" s="16"/>
      <c r="J74" s="16"/>
      <c r="K74" s="16"/>
      <c r="L74" s="30"/>
    </row>
    <row r="75" spans="1:12" ht="15.75" thickBot="1">
      <c r="A75" s="1"/>
      <c r="B75" s="1"/>
      <c r="C75" s="1"/>
      <c r="D75" s="1" t="s">
        <v>75</v>
      </c>
      <c r="E75" s="1"/>
      <c r="F75" s="1"/>
      <c r="G75" s="21">
        <v>0</v>
      </c>
      <c r="H75" s="16"/>
      <c r="I75" s="21">
        <v>212.33</v>
      </c>
      <c r="J75" s="16"/>
      <c r="K75" s="21">
        <v>212.8</v>
      </c>
      <c r="L75" s="30"/>
    </row>
    <row r="76" spans="1:12">
      <c r="A76" s="1"/>
      <c r="B76" s="1"/>
      <c r="C76" s="1" t="s">
        <v>76</v>
      </c>
      <c r="D76" s="1"/>
      <c r="E76" s="1"/>
      <c r="F76" s="1"/>
      <c r="G76" s="16">
        <f>ROUND(SUM(G74:G75),5)</f>
        <v>0</v>
      </c>
      <c r="H76" s="16"/>
      <c r="I76" s="16">
        <f>ROUND(SUM(I74:I75),5)</f>
        <v>212.33</v>
      </c>
      <c r="J76" s="16"/>
      <c r="K76" s="16">
        <f>ROUND(SUM(K74:K75),5)</f>
        <v>212.8</v>
      </c>
      <c r="L76" s="30"/>
    </row>
    <row r="77" spans="1:12" ht="15.75" thickBot="1">
      <c r="A77" s="1"/>
      <c r="B77" s="1"/>
      <c r="C77" s="1" t="s">
        <v>77</v>
      </c>
      <c r="D77" s="1"/>
      <c r="E77" s="1"/>
      <c r="F77" s="1"/>
      <c r="G77" s="14">
        <v>0</v>
      </c>
      <c r="H77" s="16"/>
      <c r="I77" s="14">
        <v>0</v>
      </c>
      <c r="J77" s="16"/>
      <c r="K77" s="14">
        <v>-753.13</v>
      </c>
      <c r="L77" s="31"/>
    </row>
    <row r="78" spans="1:12" ht="15.75" thickBot="1">
      <c r="A78" s="1"/>
      <c r="B78" s="1" t="s">
        <v>78</v>
      </c>
      <c r="C78" s="1"/>
      <c r="D78" s="1"/>
      <c r="E78" s="1"/>
      <c r="F78" s="1"/>
      <c r="G78" s="15">
        <f>ROUND(G6+G21+G67+G73+SUM(G76:G77),5)</f>
        <v>22045.89</v>
      </c>
      <c r="H78" s="16"/>
      <c r="I78" s="15">
        <f>ROUND(I6+I21+I67+I73+SUM(I76:I77),5)</f>
        <v>41984.72</v>
      </c>
      <c r="J78" s="16"/>
      <c r="K78" s="15">
        <f>ROUND(K6+K21+K67+K73+SUM(K76:K77),5)</f>
        <v>42000</v>
      </c>
      <c r="L78" s="28">
        <f>ROUND(L6+L21+L67+L73+SUM(L76:L77),5)</f>
        <v>97.65</v>
      </c>
    </row>
    <row r="79" spans="1:12" s="6" customFormat="1" ht="12" thickBot="1">
      <c r="A79" s="1" t="s">
        <v>92</v>
      </c>
      <c r="B79" s="1"/>
      <c r="C79" s="1"/>
      <c r="D79" s="1"/>
      <c r="E79" s="1"/>
      <c r="F79" s="1"/>
      <c r="G79" s="18">
        <f>ROUND(G5-G78,5)</f>
        <v>-22045.89</v>
      </c>
      <c r="H79" s="23"/>
      <c r="I79" s="18">
        <f>ROUND(I5-I78,5)</f>
        <v>15.28</v>
      </c>
      <c r="J79" s="23"/>
      <c r="K79" s="18">
        <f>ROUND(K5-K78,5)</f>
        <v>0</v>
      </c>
      <c r="L79" s="18"/>
    </row>
    <row r="80" spans="1:12" ht="15.75" thickTop="1"/>
    <row r="81" spans="1:11" ht="22.5">
      <c r="A81" s="25" t="s">
        <v>93</v>
      </c>
      <c r="B81" s="25"/>
      <c r="C81" s="25"/>
      <c r="D81" s="25"/>
      <c r="E81" s="25"/>
      <c r="F81" s="25"/>
      <c r="G81" s="26"/>
      <c r="H81" s="26"/>
      <c r="I81" s="26"/>
      <c r="J81" s="26"/>
      <c r="K81" s="26"/>
    </row>
    <row r="82" spans="1:11" ht="22.5">
      <c r="B82" s="25" t="s">
        <v>95</v>
      </c>
      <c r="C82" s="25"/>
      <c r="D82" s="25"/>
      <c r="E82" s="25"/>
      <c r="F82" s="25"/>
      <c r="G82" s="26"/>
      <c r="H82" s="26"/>
      <c r="I82" s="26"/>
      <c r="J82" s="26"/>
      <c r="K82" s="26"/>
    </row>
  </sheetData>
  <phoneticPr fontId="0" type="noConversion"/>
  <pageMargins left="0.7" right="0.7" top="0.75" bottom="0.75" header="0.1" footer="0.3"/>
  <pageSetup scale="76" fitToHeight="3" orientation="landscape" horizontalDpi="0" verticalDpi="0" r:id="rId1"/>
  <headerFooter>
    <oddHeader>&amp;L&amp;"Arial,Bold"&amp;8 2:14 PM
&amp;"Arial,Bold"&amp;8 07/14/16
&amp;"Arial,Bold"&amp;8 Cash Basis&amp;C&amp;"Arial,Bold"&amp;12 Tarzana Neighborhood Council
&amp;"Arial,Bold"&amp;14 Profit &amp;&amp; Loss Budget Performance
&amp;"Arial,Bold"&amp;10 June 2016</oddHeader>
    <oddFooter>&amp;L&amp;D, &amp;T, &amp;F&amp;R&amp;"Arial,Bold"&amp;8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6" sqref="E16"/>
    </sheetView>
  </sheetViews>
  <sheetFormatPr defaultRowHeight="15"/>
  <cols>
    <col min="1" max="1" width="6.28515625" style="11" customWidth="1"/>
    <col min="2" max="2" width="6.140625" style="11" customWidth="1"/>
    <col min="3" max="3" width="6.28515625" style="11" customWidth="1"/>
    <col min="4" max="4" width="26.85546875" style="11" customWidth="1"/>
    <col min="5" max="5" width="11.85546875" style="12" customWidth="1"/>
  </cols>
  <sheetData>
    <row r="4" spans="1:5" s="10" customFormat="1" ht="15.75" thickBot="1">
      <c r="A4" s="7"/>
      <c r="B4" s="7"/>
      <c r="C4" s="7"/>
      <c r="D4" s="7"/>
      <c r="E4" s="13" t="s">
        <v>79</v>
      </c>
    </row>
    <row r="5" spans="1:5" ht="15.75" thickTop="1">
      <c r="A5" s="1" t="s">
        <v>80</v>
      </c>
      <c r="B5" s="1"/>
      <c r="C5" s="1"/>
      <c r="D5" s="1"/>
      <c r="E5" s="4"/>
    </row>
    <row r="6" spans="1:5">
      <c r="A6" s="1"/>
      <c r="B6" s="1" t="s">
        <v>81</v>
      </c>
      <c r="C6" s="1"/>
      <c r="D6" s="1"/>
      <c r="E6" s="4"/>
    </row>
    <row r="7" spans="1:5">
      <c r="A7" s="1"/>
      <c r="B7" s="1"/>
      <c r="C7" s="1" t="s">
        <v>82</v>
      </c>
      <c r="D7" s="1"/>
      <c r="E7" s="4"/>
    </row>
    <row r="8" spans="1:5" ht="15.75" thickBot="1">
      <c r="A8" s="1"/>
      <c r="B8" s="1"/>
      <c r="C8" s="1"/>
      <c r="D8" s="1" t="s">
        <v>83</v>
      </c>
      <c r="E8" s="17">
        <v>15.28</v>
      </c>
    </row>
    <row r="9" spans="1:5" ht="15.75" thickBot="1">
      <c r="A9" s="1"/>
      <c r="B9" s="1"/>
      <c r="C9" s="1" t="s">
        <v>84</v>
      </c>
      <c r="D9" s="1"/>
      <c r="E9" s="15">
        <f>ROUND(SUM(E7:E8),5)</f>
        <v>15.28</v>
      </c>
    </row>
    <row r="10" spans="1:5" ht="15.75" thickBot="1">
      <c r="A10" s="1"/>
      <c r="B10" s="1" t="s">
        <v>85</v>
      </c>
      <c r="C10" s="1"/>
      <c r="D10" s="1"/>
      <c r="E10" s="15">
        <f>ROUND(E6+E9,5)</f>
        <v>15.28</v>
      </c>
    </row>
    <row r="11" spans="1:5" s="6" customFormat="1" ht="12" thickBot="1">
      <c r="A11" s="1" t="s">
        <v>86</v>
      </c>
      <c r="B11" s="1"/>
      <c r="C11" s="1"/>
      <c r="D11" s="1"/>
      <c r="E11" s="18">
        <f>ROUND(E5+E10,5)</f>
        <v>15.28</v>
      </c>
    </row>
    <row r="12" spans="1:5" ht="15.75" thickTop="1">
      <c r="A12" s="1" t="s">
        <v>87</v>
      </c>
      <c r="B12" s="1"/>
      <c r="C12" s="1"/>
      <c r="D12" s="1"/>
      <c r="E12" s="19"/>
    </row>
    <row r="13" spans="1:5">
      <c r="A13" s="1"/>
      <c r="B13" s="1" t="s">
        <v>88</v>
      </c>
      <c r="C13" s="1"/>
      <c r="D13" s="1"/>
      <c r="E13" s="19"/>
    </row>
    <row r="14" spans="1:5" ht="15.75" thickBot="1">
      <c r="A14" s="1"/>
      <c r="B14" s="1"/>
      <c r="C14" s="1" t="s">
        <v>91</v>
      </c>
      <c r="D14" s="1"/>
      <c r="E14" s="17">
        <v>15.28</v>
      </c>
    </row>
    <row r="15" spans="1:5" ht="15.75" thickBot="1">
      <c r="A15" s="1"/>
      <c r="B15" s="1" t="s">
        <v>89</v>
      </c>
      <c r="C15" s="1"/>
      <c r="D15" s="1"/>
      <c r="E15" s="15">
        <f>ROUND(SUM(E13:E14),5)</f>
        <v>15.28</v>
      </c>
    </row>
    <row r="16" spans="1:5" s="6" customFormat="1" ht="12" thickBot="1">
      <c r="A16" s="1" t="s">
        <v>90</v>
      </c>
      <c r="B16" s="1"/>
      <c r="C16" s="1"/>
      <c r="D16" s="1"/>
      <c r="E16" s="20">
        <f>ROUND(E12+E15,5)</f>
        <v>15.28</v>
      </c>
    </row>
    <row r="17" ht="15.75" thickTop="1"/>
  </sheetData>
  <phoneticPr fontId="0" type="noConversion"/>
  <pageMargins left="0.7" right="0.7" top="0.75" bottom="0.75" header="0.1" footer="0.3"/>
  <pageSetup orientation="portrait" horizontalDpi="0" verticalDpi="0" r:id="rId1"/>
  <headerFooter>
    <oddHeader>&amp;L&amp;"Arial,Bold"&amp;8 2:19 PM
&amp;"Arial,Bold"&amp;8 07/14/16
&amp;"Arial,Bold"&amp;8 Cash Basis&amp;C&amp;"Arial,Bold"&amp;12 Tarzana Neighborhood Council
&amp;"Arial,Bold"&amp;14 Balance Sheet
&amp;"Arial,Bold"&amp;10 As of June 30, 2016</oddHeader>
    <oddFooter>&amp;L&amp;D, &amp;T, &amp;F&amp;R&amp;"Arial,Bold"&amp;8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2016-07-14T21:42:54Z</cp:lastPrinted>
  <dcterms:created xsi:type="dcterms:W3CDTF">2016-07-14T21:14:55Z</dcterms:created>
  <dcterms:modified xsi:type="dcterms:W3CDTF">2016-07-23T01:06:57Z</dcterms:modified>
</cp:coreProperties>
</file>