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ve\Documents\"/>
    </mc:Choice>
  </mc:AlternateContent>
  <xr:revisionPtr revIDLastSave="0" documentId="13_ncr:1_{2E0B0A8E-FC38-43CE-B85A-425D8880E364}" xr6:coauthVersionLast="43" xr6:coauthVersionMax="43" xr10:uidLastSave="{00000000-0000-0000-0000-000000000000}"/>
  <bookViews>
    <workbookView xWindow="-120" yWindow="-120" windowWidth="20730" windowHeight="11160" xr2:uid="{3BFA7685-63B6-45BA-9A8C-A16F2A8A6702}"/>
  </bookViews>
  <sheets>
    <sheet name="Sheet1" sheetId="1" r:id="rId1"/>
  </sheets>
  <definedNames>
    <definedName name="_xlnm.Print_Titles" localSheetId="0">Sheet1!$A:$F,Sheet1!$1:$2</definedName>
    <definedName name="QB_COLUMN_59200" localSheetId="0" hidden="1">Sheet1!#REF!</definedName>
    <definedName name="QB_COLUMN_62220" localSheetId="0" hidden="1">Sheet1!#REF!</definedName>
    <definedName name="QB_COLUMN_76210" localSheetId="0" hidden="1">Sheet1!#REF!</definedName>
    <definedName name="QB_COLUMN_76230" localSheetId="0" hidden="1">Sheet1!#REF!</definedName>
    <definedName name="QB_COLUMN_76240" localSheetId="0" hidden="1">Sheet1!$G$2</definedName>
    <definedName name="QB_DATA_0" localSheetId="0" hidden="1">Sheet1!$4:$4,Sheet1!$9:$9,Sheet1!$10:$10,Sheet1!$11:$11,Sheet1!$12:$12,Sheet1!$13:$13,Sheet1!$15:$15,Sheet1!$17:$17,Sheet1!$19:$19,Sheet1!$24:$24,Sheet1!$25:$25,Sheet1!$27:$27,Sheet1!$30:$30,Sheet1!$33:$33,Sheet1!$34:$34,Sheet1!$36:$36</definedName>
    <definedName name="QB_DATA_1" localSheetId="0" hidden="1">Sheet1!$37:$37,Sheet1!$38:$38,Sheet1!$39:$39,Sheet1!$40:$40,Sheet1!$41:$41,Sheet1!$42:$42,Sheet1!$43:$43,Sheet1!$44:$44,Sheet1!$45:$45,Sheet1!$47:$47,Sheet1!$48:$48,Sheet1!$49:$49,Sheet1!$50:$50,Sheet1!$51:$51,Sheet1!$54:$54,Sheet1!$55:$55</definedName>
    <definedName name="QB_DATA_2" localSheetId="0" hidden="1">Sheet1!$59:$59,Sheet1!$60:$60,Sheet1!$61:$61,Sheet1!$62:$62,Sheet1!$63:$63,Sheet1!$66:$66,Sheet1!$67:$67,Sheet1!$68:$68,Sheet1!$70:$70</definedName>
    <definedName name="QB_FORMULA_0" localSheetId="0" hidden="1">Sheet1!#REF!,Sheet1!#REF!,Sheet1!#REF!,Sheet1!#REF!,Sheet1!$G$5,Sheet1!#REF!,Sheet1!#REF!,Sheet1!#REF!,Sheet1!#REF!,Sheet1!$G$18,Sheet1!#REF!,Sheet1!#REF!,Sheet1!#REF!,Sheet1!#REF!,Sheet1!$G$20,Sheet1!#REF!</definedName>
    <definedName name="QB_FORMULA_1" localSheetId="0" hidden="1">Sheet1!#REF!,Sheet1!#REF!,Sheet1!#REF!,Sheet1!$G$26,Sheet1!#REF!,Sheet1!#REF!,Sheet1!#REF!,Sheet1!#REF!,Sheet1!$G$28,Sheet1!#REF!,Sheet1!#REF!,Sheet1!#REF!,Sheet1!#REF!,Sheet1!$G$31,Sheet1!#REF!,Sheet1!#REF!</definedName>
    <definedName name="QB_FORMULA_2" localSheetId="0" hidden="1">Sheet1!#REF!,Sheet1!#REF!,Sheet1!$G$46,Sheet1!#REF!,Sheet1!#REF!,Sheet1!#REF!,Sheet1!#REF!,Sheet1!$G$52,Sheet1!#REF!,Sheet1!#REF!,Sheet1!#REF!,Sheet1!#REF!,Sheet1!$G$56,Sheet1!#REF!,Sheet1!#REF!,Sheet1!#REF!</definedName>
    <definedName name="QB_FORMULA_3" localSheetId="0" hidden="1">Sheet1!#REF!,Sheet1!$G$57,Sheet1!#REF!,Sheet1!#REF!,Sheet1!#REF!,Sheet1!#REF!,Sheet1!$G$64,Sheet1!#REF!,Sheet1!#REF!,Sheet1!#REF!,Sheet1!#REF!,Sheet1!$G$69,Sheet1!#REF!,Sheet1!#REF!,Sheet1!#REF!,Sheet1!#REF!</definedName>
    <definedName name="QB_FORMULA_4" localSheetId="0" hidden="1">Sheet1!$G$71,Sheet1!#REF!,Sheet1!#REF!,Sheet1!#REF!,Sheet1!#REF!,Sheet1!$G$72</definedName>
    <definedName name="QB_ROW_108250" localSheetId="0" hidden="1">Sheet1!$F$38</definedName>
    <definedName name="QB_ROW_109030" localSheetId="0" hidden="1">Sheet1!$D$29</definedName>
    <definedName name="QB_ROW_109330" localSheetId="0" hidden="1">Sheet1!$D$31</definedName>
    <definedName name="QB_ROW_11020" localSheetId="0" hidden="1">Sheet1!$C$58</definedName>
    <definedName name="QB_ROW_11320" localSheetId="0" hidden="1">Sheet1!$C$64</definedName>
    <definedName name="QB_ROW_12020" localSheetId="0" hidden="1">Sheet1!$C$65</definedName>
    <definedName name="QB_ROW_12320" localSheetId="0" hidden="1">Sheet1!$C$69</definedName>
    <definedName name="QB_ROW_123240" localSheetId="0" hidden="1">Sheet1!$E$13</definedName>
    <definedName name="QB_ROW_13320" localSheetId="0" hidden="1">Sheet1!$C$70</definedName>
    <definedName name="QB_ROW_138230" localSheetId="0" hidden="1">Sheet1!$D$61</definedName>
    <definedName name="QB_ROW_141250" localSheetId="0" hidden="1">Sheet1!$F$39</definedName>
    <definedName name="QB_ROW_154250" localSheetId="0" hidden="1">Sheet1!$F$40</definedName>
    <definedName name="QB_ROW_159230" localSheetId="0" hidden="1">Sheet1!$D$60</definedName>
    <definedName name="QB_ROW_165230" localSheetId="0" hidden="1">Sheet1!$D$59</definedName>
    <definedName name="QB_ROW_170250" localSheetId="0" hidden="1">Sheet1!$F$25</definedName>
    <definedName name="QB_ROW_171250" localSheetId="0" hidden="1">Sheet1!$F$24</definedName>
    <definedName name="QB_ROW_176240" localSheetId="0" hidden="1">Sheet1!$E$34</definedName>
    <definedName name="QB_ROW_178240" localSheetId="0" hidden="1">Sheet1!$E$47</definedName>
    <definedName name="QB_ROW_179240" localSheetId="0" hidden="1">Sheet1!$E$30</definedName>
    <definedName name="QB_ROW_180240" localSheetId="0" hidden="1">Sheet1!$E$49</definedName>
    <definedName name="QB_ROW_18030" localSheetId="0" hidden="1">Sheet1!$D$8</definedName>
    <definedName name="QB_ROW_181240" localSheetId="0" hidden="1">Sheet1!$E$51</definedName>
    <definedName name="QB_ROW_18301" localSheetId="0" hidden="1">Sheet1!$A$72</definedName>
    <definedName name="QB_ROW_18330" localSheetId="0" hidden="1">Sheet1!$D$18</definedName>
    <definedName name="QB_ROW_187230" localSheetId="0" hidden="1">Sheet1!$D$68</definedName>
    <definedName name="QB_ROW_189240" localSheetId="0" hidden="1">Sheet1!$E$12</definedName>
    <definedName name="QB_ROW_190230" localSheetId="0" hidden="1">Sheet1!$D$63</definedName>
    <definedName name="QB_ROW_191240" localSheetId="0" hidden="1">Sheet1!$E$33</definedName>
    <definedName name="QB_ROW_20012" localSheetId="0" hidden="1">Sheet1!$B$3</definedName>
    <definedName name="QB_ROW_20240" localSheetId="0" hidden="1">Sheet1!$E$9</definedName>
    <definedName name="QB_ROW_20312" localSheetId="0" hidden="1">Sheet1!$B$5</definedName>
    <definedName name="QB_ROW_21012" localSheetId="0" hidden="1">Sheet1!$B$6</definedName>
    <definedName name="QB_ROW_21312" localSheetId="0" hidden="1">Sheet1!$B$71</definedName>
    <definedName name="QB_ROW_22240" localSheetId="0" hidden="1">Sheet1!$E$10</definedName>
    <definedName name="QB_ROW_23240" localSheetId="0" hidden="1">Sheet1!$E$11</definedName>
    <definedName name="QB_ROW_24240" localSheetId="0" hidden="1">Sheet1!$E$15</definedName>
    <definedName name="QB_ROW_26240" localSheetId="0" hidden="1">Sheet1!$E$17</definedName>
    <definedName name="QB_ROW_28230" localSheetId="0" hidden="1">Sheet1!$D$19</definedName>
    <definedName name="QB_ROW_29030" localSheetId="0" hidden="1">Sheet1!$D$22</definedName>
    <definedName name="QB_ROW_29330" localSheetId="0" hidden="1">Sheet1!$D$28</definedName>
    <definedName name="QB_ROW_36240" localSheetId="0" hidden="1">Sheet1!$E$27</definedName>
    <definedName name="QB_ROW_37030" localSheetId="0" hidden="1">Sheet1!$D$32</definedName>
    <definedName name="QB_ROW_37330" localSheetId="0" hidden="1">Sheet1!$D$52</definedName>
    <definedName name="QB_ROW_39040" localSheetId="0" hidden="1">Sheet1!$E$35</definedName>
    <definedName name="QB_ROW_39340" localSheetId="0" hidden="1">Sheet1!$E$46</definedName>
    <definedName name="QB_ROW_42240" localSheetId="0" hidden="1">Sheet1!$E$48</definedName>
    <definedName name="QB_ROW_44030" localSheetId="0" hidden="1">Sheet1!$D$53</definedName>
    <definedName name="QB_ROW_44330" localSheetId="0" hidden="1">Sheet1!$D$56</definedName>
    <definedName name="QB_ROW_45240" localSheetId="0" hidden="1">Sheet1!$E$54</definedName>
    <definedName name="QB_ROW_46240" localSheetId="0" hidden="1">Sheet1!$E$55</definedName>
    <definedName name="QB_ROW_47220" localSheetId="0" hidden="1">Sheet1!$C$4</definedName>
    <definedName name="QB_ROW_60230" localSheetId="0" hidden="1">Sheet1!$D$66</definedName>
    <definedName name="QB_ROW_66250" localSheetId="0" hidden="1">Sheet1!$F$44</definedName>
    <definedName name="QB_ROW_67250" localSheetId="0" hidden="1">Sheet1!$F$43</definedName>
    <definedName name="QB_ROW_68250" localSheetId="0" hidden="1">Sheet1!$F$37</definedName>
    <definedName name="QB_ROW_70250" localSheetId="0" hidden="1">Sheet1!$F$41</definedName>
    <definedName name="QB_ROW_71250" localSheetId="0" hidden="1">Sheet1!$F$42</definedName>
    <definedName name="QB_ROW_73250" localSheetId="0" hidden="1">Sheet1!$F$36</definedName>
    <definedName name="QB_ROW_75230" localSheetId="0" hidden="1">Sheet1!$D$67</definedName>
    <definedName name="QB_ROW_79230" localSheetId="0" hidden="1">Sheet1!$D$62</definedName>
    <definedName name="QB_ROW_8020" localSheetId="0" hidden="1">Sheet1!$C$7</definedName>
    <definedName name="QB_ROW_82250" localSheetId="0" hidden="1">Sheet1!$F$45</definedName>
    <definedName name="QB_ROW_8320" localSheetId="0" hidden="1">Sheet1!$C$20</definedName>
    <definedName name="QB_ROW_9020" localSheetId="0" hidden="1">Sheet1!$C$21</definedName>
    <definedName name="QB_ROW_91240" localSheetId="0" hidden="1">Sheet1!$E$50</definedName>
    <definedName name="QB_ROW_9320" localSheetId="0" hidden="1">Sheet1!$C$57</definedName>
    <definedName name="QB_ROW_97040" localSheetId="0" hidden="1">Sheet1!$E$23</definedName>
    <definedName name="QB_ROW_97340" localSheetId="0" hidden="1">Sheet1!$E$26</definedName>
    <definedName name="QBCANSUPPORTUPDATE" localSheetId="0">TRUE</definedName>
    <definedName name="QBCOMPANYFILENAME" localSheetId="0">"C:\Users\Public\Documents\Intuit\QuickBooks\Company Files\Tarzana Neighborhood Council FYE 6-18.qbw"</definedName>
    <definedName name="QBENDDATE" localSheetId="0">20190630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8</definedName>
    <definedName name="QBREPORTCOMPANYID" localSheetId="0">"ddc81ebc39a04661ab3fb6d3bd00f704"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6</definedName>
    <definedName name="QBSTARTDATE" localSheetId="0">20180701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7" i="1" l="1"/>
  <c r="G80" i="1"/>
  <c r="G79" i="1"/>
  <c r="H82" i="1" l="1"/>
  <c r="H80" i="1"/>
  <c r="H79" i="1"/>
  <c r="H69" i="1"/>
  <c r="H64" i="1"/>
  <c r="H56" i="1"/>
  <c r="H57" i="1" s="1"/>
  <c r="H52" i="1"/>
  <c r="H46" i="1"/>
  <c r="H31" i="1"/>
  <c r="H28" i="1"/>
  <c r="H26" i="1"/>
  <c r="H18" i="1"/>
  <c r="H20" i="1" s="1"/>
  <c r="H5" i="1"/>
  <c r="H76" i="1" l="1"/>
  <c r="H78" i="1" s="1"/>
  <c r="H81" i="1" s="1"/>
  <c r="H83" i="1" s="1"/>
  <c r="H71" i="1"/>
  <c r="H72" i="1" s="1"/>
  <c r="G69" i="1" l="1"/>
  <c r="G64" i="1"/>
  <c r="G56" i="1"/>
  <c r="G46" i="1"/>
  <c r="G52" i="1" s="1"/>
  <c r="G31" i="1"/>
  <c r="G28" i="1"/>
  <c r="G26" i="1"/>
  <c r="G18" i="1"/>
  <c r="G20" i="1" s="1"/>
  <c r="G76" i="1" s="1"/>
  <c r="G78" i="1" s="1"/>
  <c r="G81" i="1" s="1"/>
  <c r="G83" i="1" s="1"/>
  <c r="G5" i="1"/>
  <c r="G57" i="1" l="1"/>
  <c r="G71" i="1" s="1"/>
  <c r="G72" i="1" s="1"/>
</calcChain>
</file>

<file path=xl/sharedStrings.xml><?xml version="1.0" encoding="utf-8"?>
<sst xmlns="http://schemas.openxmlformats.org/spreadsheetml/2006/main" count="96" uniqueCount="85">
  <si>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</si>
  <si>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</si>
  <si>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</si>
  <si>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</si>
  <si>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</si>
  <si>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</si>
  <si>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</si>
  <si>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</si>
  <si>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</si>
  <si>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Microphone Upgrade</t>
  </si>
  <si>
    <t>Miscellaneous</t>
  </si>
  <si>
    <t>PO Box Rental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</si>
  <si>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</si>
  <si>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</si>
  <si>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</si>
  <si>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</si>
  <si>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</si>
  <si>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</si>
  <si>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</si>
  <si>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Relocation &amp; Scheduled Maintena</t>
  </si>
  <si>
    <t>Repairs</t>
  </si>
  <si>
    <t>Total Banners</t>
  </si>
  <si>
    <t>Name Plates &amp; Business Cards</t>
  </si>
  <si>
    <t>Total Advertising</t>
  </si>
  <si>
    <t>Animal Welfare Committee</t>
  </si>
  <si>
    <t>Supplies</t>
  </si>
  <si>
    <t>Total Animal Welfare Committee</t>
  </si>
  <si>
    <t>Events</t>
  </si>
  <si>
    <t>Congress-EmpowerLA  Awards Dinn</t>
  </si>
  <si>
    <t>Congress of Neighborhoods</t>
  </si>
  <si>
    <t>Earth Day</t>
  </si>
  <si>
    <t>Award Ceremony Refreshments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</si>
  <si>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</si>
  <si>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</si>
  <si>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</si>
  <si>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</si>
  <si>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</si>
  <si>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</si>
  <si>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</si>
  <si>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</si>
  <si>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</si>
  <si>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Homeless Event</t>
  </si>
  <si>
    <t>Senior Symposium</t>
  </si>
  <si>
    <t>Sign Ceremony</t>
  </si>
  <si>
    <t>Town Hall Meetings</t>
  </si>
  <si>
    <t>VANC Special Events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</si>
  <si>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</si>
  <si>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</si>
  <si>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</si>
  <si>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</si>
  <si>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</si>
  <si>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</si>
  <si>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</si>
  <si>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m.a.r.y. FdnArt  Event</t>
  </si>
  <si>
    <t>So Cal Preparedness Fdn</t>
  </si>
  <si>
    <t>Tarzana El-Accelerated Reader P</t>
  </si>
  <si>
    <t>WH-Tarzana COC Foundation</t>
  </si>
  <si>
    <t>WH-TCCBF T-Shirts Rec Ctr</t>
  </si>
  <si>
    <t>Total 400 Neighborhood Purpose Grants</t>
  </si>
  <si>
    <t>500 Elections</t>
  </si>
  <si>
    <t>Food- Poll Workers</t>
  </si>
  <si>
    <t>Total 500 Elections</t>
  </si>
  <si>
    <t>900 Unallocated</t>
  </si>
  <si>
    <t>Total Expense</t>
  </si>
  <si>
    <t>Excess of Revenues Over/(under) Expenses</t>
  </si>
  <si>
    <t>Summary</t>
  </si>
  <si>
    <t>Operations- Normal</t>
  </si>
  <si>
    <t>Unallocated</t>
  </si>
  <si>
    <t>Total Operations</t>
  </si>
  <si>
    <t>Outreach</t>
  </si>
  <si>
    <t>Elections</t>
  </si>
  <si>
    <t>Total General</t>
  </si>
  <si>
    <t>NPG</t>
  </si>
  <si>
    <t>Total Allocated</t>
  </si>
  <si>
    <t>Total</t>
  </si>
  <si>
    <t>2018-2019 Est</t>
  </si>
  <si>
    <t>2019-2020 Prelim</t>
  </si>
  <si>
    <t>Comments</t>
  </si>
  <si>
    <t>Estimated</t>
  </si>
  <si>
    <t>$200/meeting X12</t>
  </si>
  <si>
    <t>$750/Quarter</t>
  </si>
  <si>
    <t>$40/month</t>
  </si>
  <si>
    <t>$150/month</t>
  </si>
  <si>
    <t>Presidents Expenses</t>
  </si>
  <si>
    <t>Retreat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</si>
</sst>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164" formatCode="#,##0.00;\-#,##0.00"/>
  </numFmts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u/>
      <sz val="8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0" fontId="1" fillId="0" borderId="0" xfId="0" applyFont="1"/>
    <xf numFmtId="0" fontId="1" fillId="0" borderId="0" xfId="0" applyNumberFormat="1" applyFont="1"/>
    <xf numFmtId="0" fontId="0" fillId="0" borderId="0" xfId="0" applyNumberFormat="1"/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7" fontId="2" fillId="0" borderId="3" xfId="0" applyNumberFormat="1" applyFont="1" applyBorder="1"/>
    <xf numFmtId="7" fontId="1" fillId="0" borderId="5" xfId="0" applyNumberFormat="1" applyFont="1" applyBorder="1"/>
    <xf numFmtId="8" fontId="0" fillId="0" borderId="0" xfId="0" applyNumberFormat="1"/>
    <xf numFmtId="0" fontId="3" fillId="0" borderId="0" xfId="0" applyNumberFormat="1" applyFont="1" applyAlignment="1">
      <alignment horizontal="center"/>
    </xf>
    <xf numFmtId="8" fontId="0" fillId="0" borderId="1" xfId="0" applyNumberFormat="1" applyBorder="1"/>
    <xf numFmtId="0" fontId="0" fillId="0" borderId="1" xfId="0" applyNumberFormat="1" applyBorder="1"/>
    <xf numFmtId="8" fontId="0" fillId="0" borderId="7" xfId="0" applyNumberFormat="1" applyBorder="1"/>
    <xf numFmtId="49" fontId="1" fillId="0" borderId="0" xfId="0" applyNumberFormat="1" applyFont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123825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123825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1DE37-266A-4E6D-B213-6E2524FB58F9}">
  <sheetPr codeName="Sheet1"/>
  <dimension ref="A1:I86"/>
  <sheetViews>
    <sheetView tabSelected="1" workbookViewId="0">
      <pane xSplit="6" ySplit="2" topLeftCell="G68" activePane="bottomRight" state="frozenSplit"/>
      <selection pane="topRight" activeCell="G1" sqref="G1"/>
      <selection pane="bottomLeft" activeCell="A3" sqref="A3"/>
      <selection pane="bottomRight" activeCell="H78" sqref="H78"/>
    </sheetView>
  </sheetViews>
  <sheetFormatPr defaultRowHeight="15" x14ac:dyDescent="0.25"/>
  <cols>
    <col min="1" max="1" width="5.85546875" style="5" customWidth="1"/>
    <col min="2" max="2" width="6" style="5" customWidth="1"/>
    <col min="3" max="3" width="5.85546875" style="5" customWidth="1"/>
    <col min="4" max="4" width="5.7109375" style="5" customWidth="1"/>
    <col min="5" max="5" width="6.85546875" style="5" customWidth="1"/>
    <col min="6" max="6" width="36.85546875" style="5" customWidth="1"/>
    <col min="7" max="7" width="15.85546875" style="6" customWidth="1"/>
    <col min="8" max="8" width="14.7109375" customWidth="1"/>
    <col min="9" max="9" width="30.85546875" customWidth="1"/>
  </cols>
  <sheetData>
    <row r="1" spans="1:9" ht="15.75" thickBot="1" x14ac:dyDescent="0.3">
      <c r="A1" s="1"/>
      <c r="B1" s="1"/>
      <c r="C1" s="1"/>
      <c r="D1" s="1"/>
      <c r="E1" s="1"/>
      <c r="F1" s="1"/>
      <c r="G1" s="2"/>
    </row>
    <row r="2" spans="1:9" s="21" customFormat="1" ht="31.5" thickTop="1" thickBot="1" x14ac:dyDescent="0.3">
      <c r="A2" s="19"/>
      <c r="B2" s="19"/>
      <c r="C2" s="19"/>
      <c r="D2" s="19"/>
      <c r="E2" s="19"/>
      <c r="F2" s="19"/>
      <c r="G2" s="20" t="s">
        <v>75</v>
      </c>
      <c r="H2" s="22" t="s">
        <v>76</v>
      </c>
      <c r="I2" s="22" t="s">
        <v>77</v>
      </c>
    </row>
    <row r="3" spans="1:9" ht="15.75" thickTop="1" x14ac:dyDescent="0.25">
      <c r="A3" s="1"/>
      <c r="B3" s="1" t="s">
        <v>0</v>
      </c>
      <c r="C3" s="1"/>
      <c r="D3" s="1"/>
      <c r="E3" s="1"/>
      <c r="F3" s="1"/>
      <c r="G3" s="3"/>
    </row>
    <row r="4" spans="1:9" ht="15.75" thickBot="1" x14ac:dyDescent="0.3">
      <c r="A4" s="1"/>
      <c r="B4" s="1"/>
      <c r="C4" s="1" t="s">
        <v>1</v>
      </c>
      <c r="D4" s="1"/>
      <c r="E4" s="1"/>
      <c r="F4" s="1"/>
      <c r="G4" s="12">
        <v>42000</v>
      </c>
      <c r="H4" s="12">
        <v>42000</v>
      </c>
    </row>
    <row r="5" spans="1:9" x14ac:dyDescent="0.25">
      <c r="A5" s="1"/>
      <c r="B5" s="1" t="s">
        <v>2</v>
      </c>
      <c r="C5" s="1"/>
      <c r="D5" s="1"/>
      <c r="E5" s="1"/>
      <c r="F5" s="1"/>
      <c r="G5" s="8">
        <f>ROUND(SUM(G3:G4),5)</f>
        <v>42000</v>
      </c>
      <c r="H5" s="8">
        <f>ROUND(SUM(H3:H4),5)</f>
        <v>42000</v>
      </c>
    </row>
    <row r="6" spans="1:9" x14ac:dyDescent="0.25">
      <c r="A6" s="1"/>
      <c r="B6" s="1" t="s">
        <v>3</v>
      </c>
      <c r="C6" s="1"/>
      <c r="D6" s="1"/>
      <c r="E6" s="1"/>
      <c r="F6" s="1"/>
      <c r="G6" s="8"/>
      <c r="H6" s="8"/>
    </row>
    <row r="7" spans="1:9" x14ac:dyDescent="0.25">
      <c r="A7" s="1"/>
      <c r="B7" s="1"/>
      <c r="C7" s="1" t="s">
        <v>4</v>
      </c>
      <c r="D7" s="1"/>
      <c r="E7" s="1"/>
      <c r="F7" s="1"/>
      <c r="G7" s="8"/>
      <c r="H7" s="8"/>
    </row>
    <row r="8" spans="1:9" x14ac:dyDescent="0.25">
      <c r="A8" s="1"/>
      <c r="B8" s="1"/>
      <c r="C8" s="1"/>
      <c r="D8" s="1" t="s">
        <v>5</v>
      </c>
      <c r="E8" s="1"/>
      <c r="F8" s="1"/>
      <c r="G8" s="8"/>
      <c r="H8" s="8"/>
    </row>
    <row r="9" spans="1:9" x14ac:dyDescent="0.25">
      <c r="A9" s="1"/>
      <c r="B9" s="1"/>
      <c r="C9" s="1"/>
      <c r="D9" s="1"/>
      <c r="E9" s="1" t="s">
        <v>6</v>
      </c>
      <c r="F9" s="1"/>
      <c r="G9" s="8">
        <v>72.87</v>
      </c>
      <c r="H9" s="8">
        <v>100</v>
      </c>
      <c r="I9" t="s">
        <v>78</v>
      </c>
    </row>
    <row r="10" spans="1:9" x14ac:dyDescent="0.25">
      <c r="A10" s="1"/>
      <c r="B10" s="1"/>
      <c r="C10" s="1"/>
      <c r="D10" s="1"/>
      <c r="E10" s="1" t="s">
        <v>7</v>
      </c>
      <c r="F10" s="1"/>
      <c r="G10" s="8">
        <v>147.54</v>
      </c>
      <c r="H10" s="8">
        <v>200</v>
      </c>
      <c r="I10" t="s">
        <v>78</v>
      </c>
    </row>
    <row r="11" spans="1:9" x14ac:dyDescent="0.25">
      <c r="A11" s="1"/>
      <c r="B11" s="1"/>
      <c r="C11" s="1"/>
      <c r="D11" s="1"/>
      <c r="E11" s="1" t="s">
        <v>8</v>
      </c>
      <c r="F11" s="1"/>
      <c r="G11" s="8">
        <v>2418.12</v>
      </c>
      <c r="H11" s="8">
        <v>2400</v>
      </c>
      <c r="I11" t="s">
        <v>79</v>
      </c>
    </row>
    <row r="12" spans="1:9" x14ac:dyDescent="0.25">
      <c r="A12" s="1"/>
      <c r="B12" s="1"/>
      <c r="C12" s="1"/>
      <c r="D12" s="1"/>
      <c r="E12" s="1" t="s">
        <v>9</v>
      </c>
      <c r="F12" s="1"/>
      <c r="G12" s="8">
        <v>7000</v>
      </c>
      <c r="H12" s="8">
        <v>0</v>
      </c>
    </row>
    <row r="13" spans="1:9" x14ac:dyDescent="0.25">
      <c r="A13" s="1"/>
      <c r="B13" s="1"/>
      <c r="C13" s="1"/>
      <c r="D13" s="1"/>
      <c r="E13" s="1" t="s">
        <v>10</v>
      </c>
      <c r="F13" s="1"/>
      <c r="G13" s="8">
        <v>15.3</v>
      </c>
      <c r="H13" s="8">
        <v>100</v>
      </c>
      <c r="I13" t="s">
        <v>78</v>
      </c>
    </row>
    <row r="14" spans="1:9" x14ac:dyDescent="0.25">
      <c r="A14" s="1"/>
      <c r="B14" s="1"/>
      <c r="C14" s="1"/>
      <c r="D14" s="1"/>
      <c r="E14" s="1" t="s">
        <v>83</v>
      </c>
      <c r="F14" s="1"/>
      <c r="G14" s="8">
        <v>40.5</v>
      </c>
      <c r="H14" s="8">
        <v>100</v>
      </c>
      <c r="I14" t="s">
        <v>78</v>
      </c>
    </row>
    <row r="15" spans="1:9" x14ac:dyDescent="0.25">
      <c r="A15" s="1"/>
      <c r="B15" s="1"/>
      <c r="C15" s="1"/>
      <c r="D15" s="1"/>
      <c r="E15" s="1" t="s">
        <v>11</v>
      </c>
      <c r="F15" s="1"/>
      <c r="G15" s="8">
        <v>154</v>
      </c>
      <c r="H15" s="8">
        <v>175</v>
      </c>
      <c r="I15" t="s">
        <v>78</v>
      </c>
    </row>
    <row r="16" spans="1:9" x14ac:dyDescent="0.25">
      <c r="A16" s="1"/>
      <c r="B16" s="1"/>
      <c r="C16" s="1"/>
      <c r="D16" s="1"/>
      <c r="E16" s="1" t="s">
        <v>84</v>
      </c>
      <c r="F16" s="1"/>
      <c r="G16" s="8">
        <v>0</v>
      </c>
      <c r="H16" s="8">
        <v>1500</v>
      </c>
    </row>
    <row r="17" spans="1:9" ht="15.75" thickBot="1" x14ac:dyDescent="0.3">
      <c r="A17" s="1"/>
      <c r="B17" s="1"/>
      <c r="C17" s="1"/>
      <c r="D17" s="1"/>
      <c r="E17" s="1" t="s">
        <v>12</v>
      </c>
      <c r="F17" s="1"/>
      <c r="G17" s="7">
        <v>52.26</v>
      </c>
      <c r="H17" s="7">
        <v>75</v>
      </c>
      <c r="I17" t="s">
        <v>78</v>
      </c>
    </row>
    <row r="18" spans="1:9" x14ac:dyDescent="0.25">
      <c r="A18" s="1"/>
      <c r="B18" s="1"/>
      <c r="C18" s="1"/>
      <c r="D18" s="1" t="s">
        <v>13</v>
      </c>
      <c r="E18" s="1"/>
      <c r="F18" s="1"/>
      <c r="G18" s="8">
        <f>ROUND(SUM(G8:G17),5)</f>
        <v>9900.59</v>
      </c>
      <c r="H18" s="8">
        <f>SUM(H9:H17)</f>
        <v>4650</v>
      </c>
    </row>
    <row r="19" spans="1:9" ht="15.75" thickBot="1" x14ac:dyDescent="0.3">
      <c r="A19" s="1"/>
      <c r="B19" s="1"/>
      <c r="C19" s="1"/>
      <c r="D19" s="1" t="s">
        <v>14</v>
      </c>
      <c r="E19" s="1"/>
      <c r="F19" s="1"/>
      <c r="G19" s="7">
        <v>2209.6999999999998</v>
      </c>
      <c r="H19" s="7">
        <v>2400</v>
      </c>
      <c r="I19" t="s">
        <v>79</v>
      </c>
    </row>
    <row r="20" spans="1:9" x14ac:dyDescent="0.25">
      <c r="A20" s="1"/>
      <c r="B20" s="1"/>
      <c r="C20" s="1" t="s">
        <v>15</v>
      </c>
      <c r="D20" s="1"/>
      <c r="E20" s="1"/>
      <c r="F20" s="1"/>
      <c r="G20" s="8">
        <f>ROUND(G7+SUM(G18:G19),5)</f>
        <v>12110.29</v>
      </c>
      <c r="H20" s="8">
        <f>ROUND(H7+SUM(H18:H19),5)</f>
        <v>7050</v>
      </c>
    </row>
    <row r="21" spans="1:9" x14ac:dyDescent="0.25">
      <c r="A21" s="1"/>
      <c r="B21" s="1"/>
      <c r="C21" s="1" t="s">
        <v>16</v>
      </c>
      <c r="D21" s="1"/>
      <c r="E21" s="1"/>
      <c r="F21" s="1"/>
      <c r="G21" s="8"/>
      <c r="H21" s="8"/>
    </row>
    <row r="22" spans="1:9" x14ac:dyDescent="0.25">
      <c r="A22" s="1"/>
      <c r="B22" s="1"/>
      <c r="C22" s="1"/>
      <c r="D22" s="1" t="s">
        <v>17</v>
      </c>
      <c r="E22" s="1"/>
      <c r="F22" s="1"/>
      <c r="G22" s="8"/>
      <c r="H22" s="8"/>
    </row>
    <row r="23" spans="1:9" x14ac:dyDescent="0.25">
      <c r="A23" s="1"/>
      <c r="B23" s="1"/>
      <c r="C23" s="1"/>
      <c r="D23" s="1"/>
      <c r="E23" s="1" t="s">
        <v>18</v>
      </c>
      <c r="F23" s="1"/>
      <c r="G23" s="8"/>
      <c r="H23" s="8"/>
    </row>
    <row r="24" spans="1:9" x14ac:dyDescent="0.25">
      <c r="A24" s="1"/>
      <c r="B24" s="1"/>
      <c r="C24" s="1"/>
      <c r="D24" s="1"/>
      <c r="E24" s="1"/>
      <c r="F24" s="1" t="s">
        <v>19</v>
      </c>
      <c r="G24" s="8">
        <v>3695</v>
      </c>
      <c r="H24" s="8">
        <v>3000</v>
      </c>
      <c r="I24" t="s">
        <v>80</v>
      </c>
    </row>
    <row r="25" spans="1:9" ht="15.75" thickBot="1" x14ac:dyDescent="0.3">
      <c r="A25" s="1"/>
      <c r="B25" s="1"/>
      <c r="C25" s="1"/>
      <c r="D25" s="1"/>
      <c r="E25" s="1"/>
      <c r="F25" s="1" t="s">
        <v>20</v>
      </c>
      <c r="G25" s="7">
        <v>290</v>
      </c>
      <c r="H25" s="7">
        <v>0</v>
      </c>
    </row>
    <row r="26" spans="1:9" x14ac:dyDescent="0.25">
      <c r="A26" s="1"/>
      <c r="B26" s="1"/>
      <c r="C26" s="1"/>
      <c r="D26" s="1"/>
      <c r="E26" s="1" t="s">
        <v>21</v>
      </c>
      <c r="F26" s="1"/>
      <c r="G26" s="8">
        <f>ROUND(SUM(G23:G25),5)</f>
        <v>3985</v>
      </c>
      <c r="H26" s="8">
        <f>ROUND(SUM(H23:H25),5)</f>
        <v>3000</v>
      </c>
    </row>
    <row r="27" spans="1:9" ht="15.75" thickBot="1" x14ac:dyDescent="0.3">
      <c r="A27" s="1"/>
      <c r="B27" s="1"/>
      <c r="C27" s="1"/>
      <c r="D27" s="1"/>
      <c r="E27" s="1" t="s">
        <v>22</v>
      </c>
      <c r="F27" s="1"/>
      <c r="G27" s="7">
        <v>233.05</v>
      </c>
      <c r="H27" s="7">
        <v>250</v>
      </c>
      <c r="I27" t="s">
        <v>78</v>
      </c>
    </row>
    <row r="28" spans="1:9" x14ac:dyDescent="0.25">
      <c r="A28" s="1"/>
      <c r="B28" s="1"/>
      <c r="C28" s="1"/>
      <c r="D28" s="1" t="s">
        <v>23</v>
      </c>
      <c r="E28" s="1"/>
      <c r="F28" s="1"/>
      <c r="G28" s="8">
        <f>ROUND(G22+SUM(G26:G27),5)</f>
        <v>4218.05</v>
      </c>
      <c r="H28" s="8">
        <f>ROUND(H22+SUM(H26:H27),5)</f>
        <v>3250</v>
      </c>
    </row>
    <row r="29" spans="1:9" x14ac:dyDescent="0.25">
      <c r="A29" s="1"/>
      <c r="B29" s="1"/>
      <c r="C29" s="1"/>
      <c r="D29" s="1" t="s">
        <v>24</v>
      </c>
      <c r="E29" s="1"/>
      <c r="F29" s="1"/>
      <c r="G29" s="8"/>
      <c r="H29" s="8"/>
    </row>
    <row r="30" spans="1:9" ht="15.75" thickBot="1" x14ac:dyDescent="0.3">
      <c r="A30" s="1"/>
      <c r="B30" s="1"/>
      <c r="C30" s="1"/>
      <c r="D30" s="1"/>
      <c r="E30" s="1" t="s">
        <v>25</v>
      </c>
      <c r="F30" s="1"/>
      <c r="G30" s="7">
        <v>501.75</v>
      </c>
      <c r="H30" s="7"/>
    </row>
    <row r="31" spans="1:9" x14ac:dyDescent="0.25">
      <c r="A31" s="1"/>
      <c r="B31" s="1"/>
      <c r="C31" s="1"/>
      <c r="D31" s="1" t="s">
        <v>26</v>
      </c>
      <c r="E31" s="1"/>
      <c r="F31" s="1"/>
      <c r="G31" s="8">
        <f>ROUND(SUM(G29:G30),5)</f>
        <v>501.75</v>
      </c>
      <c r="H31" s="8">
        <f>ROUND(SUM(H29:H30),5)</f>
        <v>0</v>
      </c>
    </row>
    <row r="32" spans="1:9" x14ac:dyDescent="0.25">
      <c r="A32" s="1"/>
      <c r="B32" s="1"/>
      <c r="C32" s="1"/>
      <c r="D32" s="1" t="s">
        <v>27</v>
      </c>
      <c r="E32" s="1"/>
      <c r="F32" s="1"/>
      <c r="G32" s="8"/>
      <c r="H32" s="8"/>
    </row>
    <row r="33" spans="1:8" x14ac:dyDescent="0.25">
      <c r="A33" s="1"/>
      <c r="B33" s="1"/>
      <c r="C33" s="1"/>
      <c r="D33" s="1"/>
      <c r="E33" s="1" t="s">
        <v>28</v>
      </c>
      <c r="F33" s="1"/>
      <c r="G33" s="8">
        <v>500</v>
      </c>
      <c r="H33" s="8"/>
    </row>
    <row r="34" spans="1:8" x14ac:dyDescent="0.25">
      <c r="A34" s="1"/>
      <c r="B34" s="1"/>
      <c r="C34" s="1"/>
      <c r="D34" s="1"/>
      <c r="E34" s="1" t="s">
        <v>29</v>
      </c>
      <c r="F34" s="1"/>
      <c r="G34" s="8">
        <v>1500</v>
      </c>
      <c r="H34" s="8"/>
    </row>
    <row r="35" spans="1:8" x14ac:dyDescent="0.25">
      <c r="A35" s="1"/>
      <c r="B35" s="1"/>
      <c r="C35" s="1"/>
      <c r="D35" s="1"/>
      <c r="E35" s="1" t="s">
        <v>30</v>
      </c>
      <c r="F35" s="1"/>
      <c r="G35" s="8"/>
      <c r="H35" s="8"/>
    </row>
    <row r="36" spans="1:8" x14ac:dyDescent="0.25">
      <c r="A36" s="1"/>
      <c r="B36" s="1"/>
      <c r="C36" s="1"/>
      <c r="D36" s="1"/>
      <c r="E36" s="1"/>
      <c r="F36" s="1" t="s">
        <v>31</v>
      </c>
      <c r="G36" s="8">
        <v>75.930000000000007</v>
      </c>
      <c r="H36" s="8"/>
    </row>
    <row r="37" spans="1:8" x14ac:dyDescent="0.25">
      <c r="A37" s="1"/>
      <c r="B37" s="1"/>
      <c r="C37" s="1"/>
      <c r="D37" s="1"/>
      <c r="E37" s="1"/>
      <c r="F37" s="1" t="s">
        <v>18</v>
      </c>
      <c r="G37" s="8">
        <v>385.75</v>
      </c>
      <c r="H37" s="8"/>
    </row>
    <row r="38" spans="1:8" x14ac:dyDescent="0.25">
      <c r="A38" s="1"/>
      <c r="B38" s="1"/>
      <c r="C38" s="1"/>
      <c r="D38" s="1"/>
      <c r="E38" s="1"/>
      <c r="F38" s="1" t="s">
        <v>32</v>
      </c>
      <c r="G38" s="8">
        <v>299.5</v>
      </c>
      <c r="H38" s="8"/>
    </row>
    <row r="39" spans="1:8" x14ac:dyDescent="0.25">
      <c r="A39" s="1"/>
      <c r="B39" s="1"/>
      <c r="C39" s="1"/>
      <c r="D39" s="1"/>
      <c r="E39" s="1"/>
      <c r="F39" s="1" t="s">
        <v>33</v>
      </c>
      <c r="G39" s="8">
        <v>393.85</v>
      </c>
      <c r="H39" s="8"/>
    </row>
    <row r="40" spans="1:8" x14ac:dyDescent="0.25">
      <c r="A40" s="1"/>
      <c r="B40" s="1"/>
      <c r="C40" s="1"/>
      <c r="D40" s="1"/>
      <c r="E40" s="1"/>
      <c r="F40" s="1" t="s">
        <v>34</v>
      </c>
      <c r="G40" s="8">
        <v>45.55</v>
      </c>
      <c r="H40" s="8"/>
    </row>
    <row r="41" spans="1:8" x14ac:dyDescent="0.25">
      <c r="A41" s="1"/>
      <c r="B41" s="1"/>
      <c r="C41" s="1"/>
      <c r="D41" s="1"/>
      <c r="E41" s="1"/>
      <c r="F41" s="1" t="s">
        <v>35</v>
      </c>
      <c r="G41" s="8">
        <v>490.68</v>
      </c>
      <c r="H41" s="8"/>
    </row>
    <row r="42" spans="1:8" x14ac:dyDescent="0.25">
      <c r="A42" s="1"/>
      <c r="B42" s="1"/>
      <c r="C42" s="1"/>
      <c r="D42" s="1"/>
      <c r="E42" s="1"/>
      <c r="F42" s="1" t="s">
        <v>36</v>
      </c>
      <c r="G42" s="8">
        <v>16.43</v>
      </c>
      <c r="H42" s="8"/>
    </row>
    <row r="43" spans="1:8" x14ac:dyDescent="0.25">
      <c r="A43" s="1"/>
      <c r="B43" s="1"/>
      <c r="C43" s="1"/>
      <c r="D43" s="1"/>
      <c r="E43" s="1"/>
      <c r="F43" s="1" t="s">
        <v>37</v>
      </c>
      <c r="G43" s="8">
        <v>63.4</v>
      </c>
      <c r="H43" s="8"/>
    </row>
    <row r="44" spans="1:8" x14ac:dyDescent="0.25">
      <c r="A44" s="1"/>
      <c r="B44" s="1"/>
      <c r="C44" s="1"/>
      <c r="D44" s="1"/>
      <c r="E44" s="1"/>
      <c r="F44" s="1" t="s">
        <v>38</v>
      </c>
      <c r="G44" s="8">
        <v>541.37</v>
      </c>
      <c r="H44" s="8"/>
    </row>
    <row r="45" spans="1:8" ht="15.75" thickBot="1" x14ac:dyDescent="0.3">
      <c r="A45" s="1"/>
      <c r="B45" s="1"/>
      <c r="C45" s="1"/>
      <c r="D45" s="1"/>
      <c r="E45" s="1"/>
      <c r="F45" s="1" t="s">
        <v>39</v>
      </c>
      <c r="G45" s="7">
        <v>94.13</v>
      </c>
      <c r="H45" s="7"/>
    </row>
    <row r="46" spans="1:8" x14ac:dyDescent="0.25">
      <c r="A46" s="1"/>
      <c r="B46" s="1"/>
      <c r="C46" s="1"/>
      <c r="D46" s="1"/>
      <c r="E46" s="1" t="s">
        <v>40</v>
      </c>
      <c r="F46" s="1"/>
      <c r="G46" s="8">
        <f>ROUND(SUM(G35:G45),5)</f>
        <v>2406.59</v>
      </c>
      <c r="H46" s="8">
        <f>ROUND(SUM(H35:H45),5)</f>
        <v>0</v>
      </c>
    </row>
    <row r="47" spans="1:8" x14ac:dyDescent="0.25">
      <c r="A47" s="1"/>
      <c r="B47" s="1"/>
      <c r="C47" s="1"/>
      <c r="D47" s="1"/>
      <c r="E47" s="1" t="s">
        <v>41</v>
      </c>
      <c r="F47" s="1"/>
      <c r="G47" s="8">
        <v>79.39</v>
      </c>
      <c r="H47" s="8"/>
    </row>
    <row r="48" spans="1:8" x14ac:dyDescent="0.25">
      <c r="A48" s="1"/>
      <c r="B48" s="1"/>
      <c r="C48" s="1"/>
      <c r="D48" s="1"/>
      <c r="E48" s="1" t="s">
        <v>42</v>
      </c>
      <c r="F48" s="1"/>
      <c r="G48" s="8">
        <v>750</v>
      </c>
      <c r="H48" s="8"/>
    </row>
    <row r="49" spans="1:9" x14ac:dyDescent="0.25">
      <c r="A49" s="1"/>
      <c r="B49" s="1"/>
      <c r="C49" s="1"/>
      <c r="D49" s="1"/>
      <c r="E49" s="1" t="s">
        <v>43</v>
      </c>
      <c r="F49" s="1"/>
      <c r="G49" s="8">
        <v>83.01</v>
      </c>
      <c r="H49" s="8"/>
    </row>
    <row r="50" spans="1:9" x14ac:dyDescent="0.25">
      <c r="A50" s="1"/>
      <c r="B50" s="1"/>
      <c r="C50" s="1"/>
      <c r="D50" s="1"/>
      <c r="E50" s="1" t="s">
        <v>44</v>
      </c>
      <c r="F50" s="1"/>
      <c r="G50" s="8">
        <v>467.88</v>
      </c>
      <c r="H50" s="8"/>
    </row>
    <row r="51" spans="1:9" ht="15.75" thickBot="1" x14ac:dyDescent="0.3">
      <c r="A51" s="1"/>
      <c r="B51" s="1"/>
      <c r="C51" s="1"/>
      <c r="D51" s="1"/>
      <c r="E51" s="1" t="s">
        <v>45</v>
      </c>
      <c r="F51" s="1"/>
      <c r="G51" s="7">
        <v>500</v>
      </c>
      <c r="H51" s="7"/>
    </row>
    <row r="52" spans="1:9" x14ac:dyDescent="0.25">
      <c r="A52" s="1"/>
      <c r="B52" s="1"/>
      <c r="C52" s="1"/>
      <c r="D52" s="1" t="s">
        <v>46</v>
      </c>
      <c r="E52" s="1"/>
      <c r="F52" s="1"/>
      <c r="G52" s="8">
        <f>ROUND(SUM(G32:G34)+SUM(G46:G51),5)</f>
        <v>6286.87</v>
      </c>
      <c r="H52" s="8">
        <f>ROUND(SUM(H32:H34)+SUM(H46:H51),5)</f>
        <v>0</v>
      </c>
    </row>
    <row r="53" spans="1:9" x14ac:dyDescent="0.25">
      <c r="A53" s="1"/>
      <c r="B53" s="1"/>
      <c r="C53" s="1"/>
      <c r="D53" s="1" t="s">
        <v>47</v>
      </c>
      <c r="E53" s="1"/>
      <c r="F53" s="1"/>
      <c r="G53" s="8"/>
      <c r="H53" s="8"/>
    </row>
    <row r="54" spans="1:9" x14ac:dyDescent="0.25">
      <c r="A54" s="1"/>
      <c r="B54" s="1"/>
      <c r="C54" s="1"/>
      <c r="D54" s="1"/>
      <c r="E54" s="1" t="s">
        <v>48</v>
      </c>
      <c r="F54" s="1"/>
      <c r="G54" s="8">
        <v>480</v>
      </c>
      <c r="H54" s="8">
        <v>480</v>
      </c>
      <c r="I54" t="s">
        <v>81</v>
      </c>
    </row>
    <row r="55" spans="1:9" ht="15.75" thickBot="1" x14ac:dyDescent="0.3">
      <c r="A55" s="1"/>
      <c r="B55" s="1"/>
      <c r="C55" s="1"/>
      <c r="D55" s="1"/>
      <c r="E55" s="1" t="s">
        <v>49</v>
      </c>
      <c r="F55" s="1"/>
      <c r="G55" s="9">
        <v>1853.96</v>
      </c>
      <c r="H55" s="9">
        <v>1800</v>
      </c>
      <c r="I55" t="s">
        <v>82</v>
      </c>
    </row>
    <row r="56" spans="1:9" ht="15.75" thickBot="1" x14ac:dyDescent="0.3">
      <c r="A56" s="1"/>
      <c r="B56" s="1"/>
      <c r="C56" s="1"/>
      <c r="D56" s="1" t="s">
        <v>50</v>
      </c>
      <c r="E56" s="1"/>
      <c r="F56" s="1"/>
      <c r="G56" s="10">
        <f>ROUND(SUM(G53:G55),5)</f>
        <v>2333.96</v>
      </c>
      <c r="H56" s="10">
        <f>ROUND(SUM(H53:H55),5)</f>
        <v>2280</v>
      </c>
    </row>
    <row r="57" spans="1:9" x14ac:dyDescent="0.25">
      <c r="A57" s="1"/>
      <c r="B57" s="1"/>
      <c r="C57" s="1" t="s">
        <v>51</v>
      </c>
      <c r="D57" s="1"/>
      <c r="E57" s="1"/>
      <c r="F57" s="1"/>
      <c r="G57" s="8">
        <f>ROUND(G21+G28+G31+G52+G56,5)</f>
        <v>13340.63</v>
      </c>
      <c r="H57" s="8">
        <f>ROUND(H21+H28+H31+H52+H56,5)</f>
        <v>5530</v>
      </c>
    </row>
    <row r="58" spans="1:9" x14ac:dyDescent="0.25">
      <c r="A58" s="1"/>
      <c r="B58" s="1"/>
      <c r="C58" s="1" t="s">
        <v>52</v>
      </c>
      <c r="D58" s="1"/>
      <c r="E58" s="1"/>
      <c r="F58" s="1"/>
      <c r="G58" s="8"/>
      <c r="H58" s="8"/>
    </row>
    <row r="59" spans="1:9" x14ac:dyDescent="0.25">
      <c r="A59" s="1"/>
      <c r="B59" s="1"/>
      <c r="C59" s="1"/>
      <c r="D59" s="1" t="s">
        <v>53</v>
      </c>
      <c r="E59" s="1"/>
      <c r="F59" s="1"/>
      <c r="G59" s="8">
        <v>2000</v>
      </c>
      <c r="H59" s="8"/>
    </row>
    <row r="60" spans="1:9" x14ac:dyDescent="0.25">
      <c r="A60" s="1"/>
      <c r="B60" s="1"/>
      <c r="C60" s="1"/>
      <c r="D60" s="1" t="s">
        <v>54</v>
      </c>
      <c r="E60" s="1"/>
      <c r="F60" s="1"/>
      <c r="G60" s="8">
        <v>1000</v>
      </c>
      <c r="H60" s="8"/>
    </row>
    <row r="61" spans="1:9" x14ac:dyDescent="0.25">
      <c r="A61" s="1"/>
      <c r="B61" s="1"/>
      <c r="C61" s="1"/>
      <c r="D61" s="1" t="s">
        <v>55</v>
      </c>
      <c r="E61" s="1"/>
      <c r="F61" s="1"/>
      <c r="G61" s="8">
        <v>3479</v>
      </c>
      <c r="H61" s="8"/>
    </row>
    <row r="62" spans="1:9" x14ac:dyDescent="0.25">
      <c r="A62" s="1"/>
      <c r="B62" s="1"/>
      <c r="C62" s="1"/>
      <c r="D62" s="1" t="s">
        <v>56</v>
      </c>
      <c r="E62" s="1"/>
      <c r="F62" s="1"/>
      <c r="G62" s="8">
        <v>1250</v>
      </c>
      <c r="H62" s="8"/>
    </row>
    <row r="63" spans="1:9" ht="15.75" thickBot="1" x14ac:dyDescent="0.3">
      <c r="A63" s="1"/>
      <c r="B63" s="1"/>
      <c r="C63" s="1"/>
      <c r="D63" s="1" t="s">
        <v>57</v>
      </c>
      <c r="E63" s="1"/>
      <c r="F63" s="1"/>
      <c r="G63" s="7">
        <v>2027.95</v>
      </c>
      <c r="H63" s="7"/>
    </row>
    <row r="64" spans="1:9" x14ac:dyDescent="0.25">
      <c r="A64" s="1"/>
      <c r="B64" s="1"/>
      <c r="C64" s="1" t="s">
        <v>58</v>
      </c>
      <c r="D64" s="1"/>
      <c r="E64" s="1"/>
      <c r="F64" s="1"/>
      <c r="G64" s="8">
        <f>ROUND(SUM(G58:G63),5)</f>
        <v>9756.9500000000007</v>
      </c>
      <c r="H64" s="8">
        <f>ROUND(SUM(H58:H63),5)</f>
        <v>0</v>
      </c>
    </row>
    <row r="65" spans="1:8" x14ac:dyDescent="0.25">
      <c r="A65" s="1"/>
      <c r="B65" s="1"/>
      <c r="C65" s="1" t="s">
        <v>59</v>
      </c>
      <c r="D65" s="1"/>
      <c r="E65" s="1"/>
      <c r="F65" s="1"/>
      <c r="G65" s="8"/>
      <c r="H65" s="8"/>
    </row>
    <row r="66" spans="1:8" x14ac:dyDescent="0.25">
      <c r="A66" s="1"/>
      <c r="B66" s="1"/>
      <c r="C66" s="1"/>
      <c r="D66" s="1" t="s">
        <v>35</v>
      </c>
      <c r="E66" s="1"/>
      <c r="F66" s="1"/>
      <c r="G66" s="8">
        <v>26.83</v>
      </c>
      <c r="H66" s="8"/>
    </row>
    <row r="67" spans="1:8" x14ac:dyDescent="0.25">
      <c r="A67" s="1"/>
      <c r="B67" s="1"/>
      <c r="C67" s="1"/>
      <c r="D67" s="1" t="s">
        <v>60</v>
      </c>
      <c r="E67" s="1"/>
      <c r="F67" s="1"/>
      <c r="G67" s="8">
        <v>50</v>
      </c>
      <c r="H67" s="8"/>
    </row>
    <row r="68" spans="1:8" ht="15.75" thickBot="1" x14ac:dyDescent="0.3">
      <c r="A68" s="1"/>
      <c r="B68" s="1"/>
      <c r="C68" s="1"/>
      <c r="D68" s="1" t="s">
        <v>10</v>
      </c>
      <c r="E68" s="1"/>
      <c r="F68" s="1"/>
      <c r="G68" s="7">
        <v>18.02</v>
      </c>
      <c r="H68" s="7"/>
    </row>
    <row r="69" spans="1:8" x14ac:dyDescent="0.25">
      <c r="A69" s="1"/>
      <c r="B69" s="1"/>
      <c r="C69" s="1" t="s">
        <v>61</v>
      </c>
      <c r="D69" s="1"/>
      <c r="E69" s="1"/>
      <c r="F69" s="1"/>
      <c r="G69" s="8">
        <f>ROUND(SUM(G65:G68),5)</f>
        <v>94.85</v>
      </c>
      <c r="H69" s="8">
        <f>ROUND(SUM(H65:H68),5)</f>
        <v>0</v>
      </c>
    </row>
    <row r="70" spans="1:8" ht="15.75" thickBot="1" x14ac:dyDescent="0.3">
      <c r="A70" s="1"/>
      <c r="B70" s="1"/>
      <c r="C70" s="1" t="s">
        <v>62</v>
      </c>
      <c r="D70" s="1"/>
      <c r="E70" s="1"/>
      <c r="F70" s="1"/>
      <c r="G70" s="9">
        <v>6697.28</v>
      </c>
      <c r="H70" s="9">
        <v>29420</v>
      </c>
    </row>
    <row r="71" spans="1:8" ht="15.75" thickBot="1" x14ac:dyDescent="0.3">
      <c r="A71" s="1"/>
      <c r="B71" s="1" t="s">
        <v>63</v>
      </c>
      <c r="C71" s="1"/>
      <c r="D71" s="1"/>
      <c r="E71" s="1"/>
      <c r="F71" s="1"/>
      <c r="G71" s="11">
        <f>ROUND(G6+G20+G57+G64+SUM(G69:G70),5)</f>
        <v>42000</v>
      </c>
      <c r="H71" s="11">
        <f>ROUND(H6+H20+H57+H64+SUM(H69:H70),5)</f>
        <v>42000</v>
      </c>
    </row>
    <row r="72" spans="1:8" s="4" customFormat="1" ht="12" thickBot="1" x14ac:dyDescent="0.25">
      <c r="A72" s="1" t="s">
        <v>64</v>
      </c>
      <c r="B72" s="1"/>
      <c r="C72" s="1"/>
      <c r="D72" s="1"/>
      <c r="E72" s="1"/>
      <c r="F72" s="1"/>
      <c r="G72" s="13">
        <f>ROUND(G5-G71,5)</f>
        <v>0</v>
      </c>
      <c r="H72" s="13">
        <f>ROUND(H5-H71,5)</f>
        <v>0</v>
      </c>
    </row>
    <row r="73" spans="1:8" ht="15.75" thickTop="1" x14ac:dyDescent="0.25">
      <c r="H73" s="6"/>
    </row>
    <row r="74" spans="1:8" x14ac:dyDescent="0.25">
      <c r="H74" s="6"/>
    </row>
    <row r="75" spans="1:8" x14ac:dyDescent="0.25">
      <c r="F75" s="15" t="s">
        <v>65</v>
      </c>
      <c r="H75" s="6"/>
    </row>
    <row r="76" spans="1:8" x14ac:dyDescent="0.25">
      <c r="F76" s="5" t="s">
        <v>66</v>
      </c>
      <c r="G76" s="14">
        <f>G20</f>
        <v>12110.29</v>
      </c>
      <c r="H76" s="14">
        <f>H20</f>
        <v>7050</v>
      </c>
    </row>
    <row r="77" spans="1:8" x14ac:dyDescent="0.25">
      <c r="F77" s="5" t="s">
        <v>67</v>
      </c>
      <c r="G77" s="16">
        <v>6697.28</v>
      </c>
      <c r="H77" s="16">
        <f>H70</f>
        <v>29420</v>
      </c>
    </row>
    <row r="78" spans="1:8" x14ac:dyDescent="0.25">
      <c r="F78" s="5" t="s">
        <v>68</v>
      </c>
      <c r="G78" s="14">
        <f>SUM(G76:G77)</f>
        <v>18807.57</v>
      </c>
      <c r="H78" s="14">
        <f>SUM(H76:H77)</f>
        <v>36470</v>
      </c>
    </row>
    <row r="79" spans="1:8" x14ac:dyDescent="0.25">
      <c r="F79" s="5" t="s">
        <v>69</v>
      </c>
      <c r="G79" s="14">
        <f>G57</f>
        <v>13340.63</v>
      </c>
      <c r="H79" s="14">
        <f>H57</f>
        <v>5530</v>
      </c>
    </row>
    <row r="80" spans="1:8" x14ac:dyDescent="0.25">
      <c r="F80" s="5" t="s">
        <v>70</v>
      </c>
      <c r="G80" s="16">
        <f>G69</f>
        <v>94.85</v>
      </c>
      <c r="H80" s="16">
        <f>H69</f>
        <v>0</v>
      </c>
    </row>
    <row r="81" spans="6:8" x14ac:dyDescent="0.25">
      <c r="F81" s="5" t="s">
        <v>71</v>
      </c>
      <c r="G81" s="14">
        <f>SUM(G78:G80)</f>
        <v>32243.049999999996</v>
      </c>
      <c r="H81" s="14">
        <f>SUM(H78:H80)</f>
        <v>42000</v>
      </c>
    </row>
    <row r="82" spans="6:8" x14ac:dyDescent="0.25">
      <c r="F82" s="5" t="s">
        <v>72</v>
      </c>
      <c r="G82" s="16">
        <v>9756.9500000000007</v>
      </c>
      <c r="H82" s="16">
        <f>H64</f>
        <v>0</v>
      </c>
    </row>
    <row r="83" spans="6:8" x14ac:dyDescent="0.25">
      <c r="F83" s="5" t="s">
        <v>73</v>
      </c>
      <c r="G83" s="14">
        <f>SUM(G81:G82)</f>
        <v>42000</v>
      </c>
      <c r="H83" s="14">
        <f>SUM(H81:H82)</f>
        <v>42000</v>
      </c>
    </row>
    <row r="84" spans="6:8" x14ac:dyDescent="0.25">
      <c r="F84" s="5" t="s">
        <v>67</v>
      </c>
      <c r="G84" s="17"/>
      <c r="H84" s="17"/>
    </row>
    <row r="85" spans="6:8" ht="15.75" thickBot="1" x14ac:dyDescent="0.3">
      <c r="F85" s="5" t="s">
        <v>74</v>
      </c>
      <c r="G85" s="18">
        <v>42000</v>
      </c>
      <c r="H85" s="18">
        <v>42000</v>
      </c>
    </row>
    <row r="86" spans="6:8" ht="15.75" thickTop="1" x14ac:dyDescent="0.25"/>
  </sheetData>
  <pageMargins left="0.7" right="0.7" top="0.75" bottom="0.75" header="0.1" footer="0.3"/>
  <pageSetup scale="75" fitToHeight="0" orientation="landscape" horizontalDpi="0" verticalDpi="0" r:id="rId1"/>
  <headerFooter>
    <oddHeader xml:space="preserve">&amp;L&amp;"Arial,Bold"&amp;8 11:57 AM
 05/29/19
 Cash Basis&amp;C&amp;"Arial,Bold"&amp;12 Tarzana Neighborhood Council
&amp;14Budget 2019-2020
 as of 6-15-19
&amp;10 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123825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123825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harve</cp:lastModifiedBy>
  <cp:lastPrinted>2019-06-15T19:37:12Z</cp:lastPrinted>
  <dcterms:created xsi:type="dcterms:W3CDTF">2019-05-29T18:57:02Z</dcterms:created>
  <dcterms:modified xsi:type="dcterms:W3CDTF">2019-06-15T19:37:26Z</dcterms:modified>
</cp:coreProperties>
</file>