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4FDE4FFD-AD53-49A8-A6E6-98528B425CC6}" xr6:coauthVersionLast="40" xr6:coauthVersionMax="40" xr10:uidLastSave="{00000000-0000-0000-0000-000000000000}"/>
  <bookViews>
    <workbookView xWindow="0" yWindow="0" windowWidth="15345" windowHeight="6705" xr2:uid="{D1AF1909-440E-4F3C-8EE0-5BEC63260D0C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'P&amp;L'!$35:$35,'P&amp;L'!$36:$36,'P&amp;L'!$37:$37,'P&amp;L'!$38:$38,'P&amp;L'!$40:$40,'P&amp;L'!$41:$41,'P&amp;L'!$42:$42,'P&amp;L'!$43:$43,'P&amp;L'!$44:$44,'P&amp;L'!$47:$47,'P&amp;L'!$48:$48,'P&amp;L'!$52:$52,'P&amp;L'!$54:$54,'P&amp;L'!$55:$55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'P&amp;L'!#REF!,'P&amp;L'!$I$25,'P&amp;L'!#REF!,'P&amp;L'!$K$25,'P&amp;L'!$G$29,'P&amp;L'!#REF!,'P&amp;L'!$I$29,'P&amp;L'!#REF!,'P&amp;L'!$K$29,'P&amp;L'!$G$32,'P&amp;L'!#REF!,'P&amp;L'!$I$32,'P&amp;L'!#REF!,'P&amp;L'!$K$32,'P&amp;L'!$G$39,'P&amp;L'!#REF!</definedName>
    <definedName name="QB_FORMULA_2" localSheetId="0" hidden="1">'P&amp;L'!$I$39,'P&amp;L'!#REF!,'P&amp;L'!$K$39,'P&amp;L'!$G$45,'P&amp;L'!#REF!,'P&amp;L'!$I$45,'P&amp;L'!#REF!,'P&amp;L'!$K$45,'P&amp;L'!$G$49,'P&amp;L'!#REF!,'P&amp;L'!$I$49,'P&amp;L'!#REF!,'P&amp;L'!$K$49,'P&amp;L'!$G$50,'P&amp;L'!#REF!,'P&amp;L'!$I$50</definedName>
    <definedName name="QB_FORMULA_3" localSheetId="0" hidden="1">'P&amp;L'!#REF!,'P&amp;L'!$K$50,'P&amp;L'!$G$53,'P&amp;L'!#REF!,'P&amp;L'!$I$53,'P&amp;L'!#REF!,'P&amp;L'!$K$53,'P&amp;L'!$G$56,'P&amp;L'!#REF!,'P&amp;L'!$I$56,'P&amp;L'!#REF!,'P&amp;L'!$K$56,'P&amp;L'!$G$57,'P&amp;L'!#REF!,'P&amp;L'!$I$57,'P&amp;L'!#REF!</definedName>
    <definedName name="QB_FORMULA_4" localSheetId="0" hidden="1">'P&amp;L'!$K$57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'P&amp;L'!$C$51</definedName>
    <definedName name="QB_ROW_11320" localSheetId="0" hidden="1">'P&amp;L'!$C$53</definedName>
    <definedName name="QB_ROW_12320" localSheetId="0" hidden="1">'P&amp;L'!$C$54</definedName>
    <definedName name="QB_ROW_123240" localSheetId="0" hidden="1">'P&amp;L'!$E$12</definedName>
    <definedName name="QB_ROW_13320" localSheetId="0" hidden="1">'P&amp;L'!$C$55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7230" localSheetId="0" hidden="1">'P&amp;L'!$D$52</definedName>
    <definedName name="QB_ROW_178240" localSheetId="0" hidden="1">'P&amp;L'!$E$40</definedName>
    <definedName name="QB_ROW_179240" localSheetId="0" hidden="1">'P&amp;L'!$E$31</definedName>
    <definedName name="QB_ROW_180240" localSheetId="0" hidden="1">'P&amp;L'!$E$41</definedName>
    <definedName name="QB_ROW_18030" localSheetId="0" hidden="1">'P&amp;L'!$D$8</definedName>
    <definedName name="QB_ROW_181240" localSheetId="0" hidden="1">'P&amp;L'!$E$43</definedName>
    <definedName name="QB_ROW_182240" localSheetId="0" hidden="1">'P&amp;L'!$E$26</definedName>
    <definedName name="QB_ROW_18301" localSheetId="0" hidden="1">'P&amp;L'!$A$57</definedName>
    <definedName name="QB_ROW_18330" localSheetId="0" hidden="1">'P&amp;L'!$D$16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'P&amp;L'!$B$56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'P&amp;L'!$E$44</definedName>
    <definedName name="QB_ROW_37330" localSheetId="0" hidden="1">'P&amp;L'!$D$45</definedName>
    <definedName name="QB_ROW_39040" localSheetId="0" hidden="1">'P&amp;L'!$E$34</definedName>
    <definedName name="QB_ROW_39250" localSheetId="0" hidden="1">'P&amp;L'!$F$38</definedName>
    <definedName name="QB_ROW_39340" localSheetId="0" hidden="1">'P&amp;L'!$E$39</definedName>
    <definedName name="QB_ROW_44030" localSheetId="0" hidden="1">'P&amp;L'!$D$46</definedName>
    <definedName name="QB_ROW_44330" localSheetId="0" hidden="1">'P&amp;L'!$D$49</definedName>
    <definedName name="QB_ROW_45240" localSheetId="0" hidden="1">'P&amp;L'!$E$47</definedName>
    <definedName name="QB_ROW_46240" localSheetId="0" hidden="1">'P&amp;L'!$E$48</definedName>
    <definedName name="QB_ROW_47220" localSheetId="0" hidden="1">'P&amp;L'!$C$4</definedName>
    <definedName name="QB_ROW_62240" localSheetId="0" hidden="1">'P&amp;L'!$E$28</definedName>
    <definedName name="QB_ROW_66250" localSheetId="0" hidden="1">'P&amp;L'!$F$37</definedName>
    <definedName name="QB_ROW_67250" localSheetId="0" hidden="1">'P&amp;L'!$F$36</definedName>
    <definedName name="QB_ROW_70250" localSheetId="0" hidden="1">'P&amp;L'!$F$35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'P&amp;L'!$E$42</definedName>
    <definedName name="QB_ROW_9320" localSheetId="0" hidden="1">'P&amp;L'!$C$50</definedName>
    <definedName name="QB_ROW_97040" localSheetId="0" hidden="1">'P&amp;L'!$E$21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20181231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20181201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/>
  <c r="E11" i="2" s="1"/>
  <c r="E15" i="2"/>
  <c r="E16" i="2" s="1"/>
  <c r="K53" i="1"/>
  <c r="I53" i="1"/>
  <c r="G53" i="1"/>
  <c r="K49" i="1"/>
  <c r="I49" i="1"/>
  <c r="G49" i="1"/>
  <c r="K45" i="1"/>
  <c r="K39" i="1"/>
  <c r="I39" i="1"/>
  <c r="I45" i="1" s="1"/>
  <c r="G39" i="1"/>
  <c r="G45" i="1" s="1"/>
  <c r="K32" i="1"/>
  <c r="I32" i="1"/>
  <c r="G32" i="1"/>
  <c r="G29" i="1"/>
  <c r="K25" i="1"/>
  <c r="K29" i="1" s="1"/>
  <c r="I25" i="1"/>
  <c r="I29" i="1" s="1"/>
  <c r="G25" i="1"/>
  <c r="K16" i="1"/>
  <c r="K18" i="1" s="1"/>
  <c r="I16" i="1"/>
  <c r="I18" i="1" s="1"/>
  <c r="G16" i="1"/>
  <c r="G18" i="1" s="1"/>
  <c r="K5" i="1"/>
  <c r="I5" i="1"/>
  <c r="G5" i="1"/>
  <c r="I50" i="1" l="1"/>
  <c r="I56" i="1" s="1"/>
  <c r="I57" i="1" s="1"/>
  <c r="K50" i="1"/>
  <c r="K56" i="1" s="1"/>
  <c r="K57" i="1" s="1"/>
  <c r="G50" i="1"/>
  <c r="G56" i="1" s="1"/>
  <c r="G57" i="1" s="1"/>
</calcChain>
</file>

<file path=xl/sharedStrings.xml><?xml version="1.0" encoding="utf-8"?>
<sst xmlns="http://schemas.openxmlformats.org/spreadsheetml/2006/main" count="71" uniqueCount="70">
  <si>
    <t>Dec 18</t>
  </si>
  <si>
    <t>Jul - Dec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</si>
  <si>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</si>
  <si>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</si>
  <si>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</si>
  <si>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</si>
  <si>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</si>
  <si>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</si>
  <si>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</si>
  <si>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</si>
  <si>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</si>
  <si>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</si>
  <si>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</si>
  <si>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</si>
  <si>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</si>
  <si>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</si>
  <si>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</si>
  <si>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</si>
  <si>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</si>
  <si>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</si>
  <si>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</si>
  <si>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</si>
  <si>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</si>
  <si>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</si>
  <si>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</si>
  <si>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</si>
  <si>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</si>
  <si>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</si>
  <si>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</si>
  <si>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</si>
  <si>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</si>
  <si>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</si>
  <si>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</si>
  <si>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</si>
  <si>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</si>
  <si>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Flyers</t>
  </si>
  <si>
    <t>Poster Labels</t>
  </si>
  <si>
    <t>Poster Paper</t>
  </si>
  <si>
    <t>Earth Day - Other</t>
  </si>
  <si>
    <t>Total 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</si>
  <si>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</si>
  <si>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</si>
  <si>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</si>
  <si>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</si>
  <si>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</si>
  <si>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</si>
  <si>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</si>
  <si>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</si>
  <si>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</si>
  <si>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</si>
  <si>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</si>
  <si>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</si>
  <si>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</si>
  <si>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</si>
  <si>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</si>
  <si>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</si>
  <si>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</si>
  <si>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TOTAL LIABILITIES &amp; EQUITY</t>
  </si>
  <si>
    <t>Total Equity</t>
  </si>
  <si>
    <t>Equity</t>
  </si>
  <si>
    <t>LIABILITIES &amp; EQUITY</t>
  </si>
  <si>
    <t>TOTAL ASSETS</t>
  </si>
  <si>
    <t>Total Current Assets</t>
  </si>
  <si>
    <t>Total Checking/Savings</t>
  </si>
  <si>
    <t>City Clerk Funding</t>
  </si>
  <si>
    <t>Checking/Savings</t>
  </si>
  <si>
    <t>Current Assets</t>
  </si>
  <si>
    <t>ASSETS</t>
  </si>
  <si>
    <t>Dec 31, 18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</si>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</sst>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7E2D-C493-4F30-9287-92F4B8A6653A}">
  <sheetPr codeName="Sheet1"/>
  <dimension ref="A1:K58"/>
  <sheetViews>
    <sheetView tabSelected="1" workbookViewId="0">
      <pane xSplit="6" ySplit="2" topLeftCell="G51" activePane="bottomRight" state="frozenSplit"/>
      <selection pane="topRight" activeCell="G1" sqref="G1"/>
      <selection pane="bottomLeft" activeCell="A3" sqref="A3"/>
      <selection pane="bottomRight" sqref="A1:K57"/>
    </sheetView>
  </sheetViews>
  <sheetFormatPr defaultRowHeight="15" x14ac:dyDescent="0.25"/>
  <cols>
    <col min="1" max="2" width="6.140625" style="11" customWidth="1"/>
    <col min="3" max="3" width="5.85546875" style="11" customWidth="1"/>
    <col min="4" max="4" width="6" style="11" customWidth="1"/>
    <col min="5" max="5" width="7" style="11" customWidth="1"/>
    <col min="6" max="6" width="29.7109375" style="11" customWidth="1"/>
    <col min="7" max="7" width="11.85546875" style="12" customWidth="1"/>
    <col min="8" max="8" width="2.28515625" style="12" customWidth="1"/>
    <col min="9" max="9" width="11.42578125" style="12" customWidth="1"/>
    <col min="10" max="10" width="2.28515625" style="12" customWidth="1"/>
    <col min="11" max="11" width="14.28515625" style="12" customWidth="1"/>
    <col min="12" max="12" width="14.2851562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3">
        <v>0</v>
      </c>
      <c r="H4" s="19"/>
      <c r="I4" s="23">
        <v>42000</v>
      </c>
      <c r="J4" s="19"/>
      <c r="K4" s="23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1" x14ac:dyDescent="0.25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1" x14ac:dyDescent="0.25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1" x14ac:dyDescent="0.25">
      <c r="A9" s="1"/>
      <c r="B9" s="1"/>
      <c r="C9" s="1"/>
      <c r="D9" s="1"/>
      <c r="E9" s="1" t="s">
        <v>9</v>
      </c>
      <c r="F9" s="1"/>
      <c r="G9" s="16">
        <v>0</v>
      </c>
      <c r="H9" s="16"/>
      <c r="I9" s="16">
        <v>0</v>
      </c>
      <c r="J9" s="16"/>
      <c r="K9" s="16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6">
        <v>0</v>
      </c>
      <c r="H10" s="16"/>
      <c r="I10" s="16">
        <v>122.54</v>
      </c>
      <c r="J10" s="16"/>
      <c r="K10" s="16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6">
        <v>194.14</v>
      </c>
      <c r="H11" s="16"/>
      <c r="I11" s="16">
        <v>982.85</v>
      </c>
      <c r="J11" s="16"/>
      <c r="K11" s="16">
        <v>2400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6">
        <v>0</v>
      </c>
      <c r="H12" s="16"/>
      <c r="I12" s="16">
        <v>15.3</v>
      </c>
      <c r="J12" s="16"/>
      <c r="K12" s="16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0</v>
      </c>
      <c r="J13" s="16"/>
      <c r="K13" s="16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6">
        <v>0</v>
      </c>
      <c r="H14" s="16"/>
      <c r="I14" s="16">
        <v>0</v>
      </c>
      <c r="J14" s="16"/>
      <c r="K14" s="16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20">
        <v>0</v>
      </c>
      <c r="H15" s="16"/>
      <c r="I15" s="20">
        <v>52.26</v>
      </c>
      <c r="J15" s="16"/>
      <c r="K15" s="20">
        <v>75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6">
        <f>ROUND(SUM(G8:G15),5)</f>
        <v>194.14</v>
      </c>
      <c r="H16" s="16"/>
      <c r="I16" s="16">
        <f>ROUND(SUM(I8:I15),5)</f>
        <v>1172.95</v>
      </c>
      <c r="J16" s="16"/>
      <c r="K16" s="16">
        <f>ROUND(SUM(K8:K15),5)</f>
        <v>3285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20">
        <v>0</v>
      </c>
      <c r="H17" s="16"/>
      <c r="I17" s="20">
        <v>1201.2</v>
      </c>
      <c r="J17" s="16"/>
      <c r="K17" s="20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6">
        <f>ROUND(G7+SUM(G16:G17),5)</f>
        <v>194.14</v>
      </c>
      <c r="H18" s="16"/>
      <c r="I18" s="16">
        <f>ROUND(I7+SUM(I16:I17),5)</f>
        <v>2374.15</v>
      </c>
      <c r="J18" s="16"/>
      <c r="K18" s="16">
        <f>ROUND(K7+SUM(K16:K17),5)</f>
        <v>5985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6"/>
      <c r="H19" s="16"/>
      <c r="I19" s="16"/>
      <c r="J19" s="16"/>
      <c r="K19" s="16"/>
    </row>
    <row r="20" spans="1:11" x14ac:dyDescent="0.25">
      <c r="A20" s="1"/>
      <c r="B20" s="1"/>
      <c r="C20" s="1"/>
      <c r="D20" s="1" t="s">
        <v>20</v>
      </c>
      <c r="E20" s="1"/>
      <c r="F20" s="1"/>
      <c r="G20" s="16"/>
      <c r="H20" s="16"/>
      <c r="I20" s="16"/>
      <c r="J20" s="16"/>
      <c r="K20" s="16"/>
    </row>
    <row r="21" spans="1:11" x14ac:dyDescent="0.25">
      <c r="A21" s="1"/>
      <c r="B21" s="1"/>
      <c r="C21" s="1"/>
      <c r="D21" s="1"/>
      <c r="E21" s="1" t="s">
        <v>21</v>
      </c>
      <c r="F21" s="1"/>
      <c r="G21" s="16"/>
      <c r="H21" s="16"/>
      <c r="I21" s="16"/>
      <c r="J21" s="16"/>
      <c r="K21" s="16"/>
    </row>
    <row r="22" spans="1:11" x14ac:dyDescent="0.25">
      <c r="A22" s="1"/>
      <c r="B22" s="1"/>
      <c r="C22" s="1"/>
      <c r="D22" s="1"/>
      <c r="E22" s="1"/>
      <c r="F22" s="1" t="s">
        <v>22</v>
      </c>
      <c r="G22" s="16">
        <v>0</v>
      </c>
      <c r="H22" s="16"/>
      <c r="I22" s="16">
        <v>0</v>
      </c>
      <c r="J22" s="16"/>
      <c r="K22" s="16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6">
        <v>0</v>
      </c>
      <c r="H23" s="16"/>
      <c r="I23" s="16">
        <v>2195</v>
      </c>
      <c r="J23" s="16"/>
      <c r="K23" s="16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20">
        <v>0</v>
      </c>
      <c r="H24" s="16"/>
      <c r="I24" s="20">
        <v>290</v>
      </c>
      <c r="J24" s="16"/>
      <c r="K24" s="20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6">
        <f>ROUND(SUM(G21:G24),5)</f>
        <v>0</v>
      </c>
      <c r="H25" s="16"/>
      <c r="I25" s="16">
        <f>ROUND(SUM(I21:I24),5)</f>
        <v>2485</v>
      </c>
      <c r="J25" s="16"/>
      <c r="K25" s="16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6">
        <v>0</v>
      </c>
      <c r="H26" s="16"/>
      <c r="I26" s="16">
        <v>0</v>
      </c>
      <c r="J26" s="16"/>
      <c r="K26" s="16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6">
        <v>0</v>
      </c>
      <c r="H27" s="16"/>
      <c r="I27" s="16">
        <v>83.05</v>
      </c>
      <c r="J27" s="16"/>
      <c r="K27" s="16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20">
        <v>0</v>
      </c>
      <c r="H28" s="16"/>
      <c r="I28" s="20">
        <v>0</v>
      </c>
      <c r="J28" s="16"/>
      <c r="K28" s="20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6">
        <f>ROUND(G20+SUM(G25:G28),5)</f>
        <v>0</v>
      </c>
      <c r="H29" s="16"/>
      <c r="I29" s="16">
        <f>ROUND(I20+SUM(I25:I28),5)</f>
        <v>2568.0500000000002</v>
      </c>
      <c r="J29" s="16"/>
      <c r="K29" s="16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6"/>
      <c r="H30" s="16"/>
      <c r="I30" s="16"/>
      <c r="J30" s="16"/>
      <c r="K30" s="16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20">
        <v>120.02</v>
      </c>
      <c r="H31" s="16"/>
      <c r="I31" s="20">
        <v>501.75</v>
      </c>
      <c r="J31" s="16"/>
      <c r="K31" s="20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6">
        <f>ROUND(SUM(G30:G31),5)</f>
        <v>120.02</v>
      </c>
      <c r="H32" s="16"/>
      <c r="I32" s="16">
        <f>ROUND(SUM(I30:I31),5)</f>
        <v>501.75</v>
      </c>
      <c r="J32" s="16"/>
      <c r="K32" s="16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6"/>
      <c r="H33" s="16"/>
      <c r="I33" s="16"/>
      <c r="J33" s="16"/>
      <c r="K33" s="16"/>
    </row>
    <row r="34" spans="1:11" x14ac:dyDescent="0.25">
      <c r="A34" s="1"/>
      <c r="B34" s="1"/>
      <c r="C34" s="1"/>
      <c r="D34" s="1"/>
      <c r="E34" s="1" t="s">
        <v>34</v>
      </c>
      <c r="F34" s="1"/>
      <c r="G34" s="16"/>
      <c r="H34" s="16"/>
      <c r="I34" s="16"/>
      <c r="J34" s="16"/>
      <c r="K34" s="16"/>
    </row>
    <row r="35" spans="1:11" x14ac:dyDescent="0.25">
      <c r="A35" s="1"/>
      <c r="B35" s="1"/>
      <c r="C35" s="1"/>
      <c r="D35" s="1"/>
      <c r="E35" s="1"/>
      <c r="F35" s="1" t="s">
        <v>35</v>
      </c>
      <c r="G35" s="16">
        <v>16.989999999999998</v>
      </c>
      <c r="H35" s="16"/>
      <c r="I35" s="16">
        <v>16.989999999999998</v>
      </c>
      <c r="J35" s="16"/>
      <c r="K35" s="16">
        <v>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16">
        <v>63.4</v>
      </c>
      <c r="H36" s="16"/>
      <c r="I36" s="16">
        <v>63.4</v>
      </c>
      <c r="J36" s="16"/>
      <c r="K36" s="16">
        <v>150</v>
      </c>
    </row>
    <row r="37" spans="1:11" x14ac:dyDescent="0.25">
      <c r="A37" s="1"/>
      <c r="B37" s="1"/>
      <c r="C37" s="1"/>
      <c r="D37" s="1"/>
      <c r="E37" s="1"/>
      <c r="F37" s="1" t="s">
        <v>37</v>
      </c>
      <c r="G37" s="16">
        <v>0</v>
      </c>
      <c r="H37" s="16"/>
      <c r="I37" s="16">
        <v>0</v>
      </c>
      <c r="J37" s="16"/>
      <c r="K37" s="16">
        <v>950</v>
      </c>
    </row>
    <row r="38" spans="1:11" ht="15.75" thickBot="1" x14ac:dyDescent="0.3">
      <c r="A38" s="1"/>
      <c r="B38" s="1"/>
      <c r="C38" s="1"/>
      <c r="D38" s="1"/>
      <c r="E38" s="1"/>
      <c r="F38" s="1" t="s">
        <v>38</v>
      </c>
      <c r="G38" s="20">
        <v>0</v>
      </c>
      <c r="H38" s="16"/>
      <c r="I38" s="20">
        <v>0</v>
      </c>
      <c r="J38" s="16"/>
      <c r="K38" s="20">
        <v>3500</v>
      </c>
    </row>
    <row r="39" spans="1:11" x14ac:dyDescent="0.25">
      <c r="A39" s="1"/>
      <c r="B39" s="1"/>
      <c r="C39" s="1"/>
      <c r="D39" s="1"/>
      <c r="E39" s="1" t="s">
        <v>39</v>
      </c>
      <c r="F39" s="1"/>
      <c r="G39" s="16">
        <f>ROUND(SUM(G34:G38),5)</f>
        <v>80.39</v>
      </c>
      <c r="H39" s="16"/>
      <c r="I39" s="16">
        <f>ROUND(SUM(I34:I38),5)</f>
        <v>80.39</v>
      </c>
      <c r="J39" s="16"/>
      <c r="K39" s="16">
        <f>ROUND(SUM(K34:K38),5)</f>
        <v>4600</v>
      </c>
    </row>
    <row r="40" spans="1:11" x14ac:dyDescent="0.25">
      <c r="A40" s="1"/>
      <c r="B40" s="1"/>
      <c r="C40" s="1"/>
      <c r="D40" s="1"/>
      <c r="E40" s="1" t="s">
        <v>40</v>
      </c>
      <c r="F40" s="1"/>
      <c r="G40" s="16">
        <v>0</v>
      </c>
      <c r="H40" s="16"/>
      <c r="I40" s="16">
        <v>0</v>
      </c>
      <c r="J40" s="16"/>
      <c r="K40" s="16">
        <v>200</v>
      </c>
    </row>
    <row r="41" spans="1:11" x14ac:dyDescent="0.25">
      <c r="A41" s="1"/>
      <c r="B41" s="1"/>
      <c r="C41" s="1"/>
      <c r="D41" s="1"/>
      <c r="E41" s="1" t="s">
        <v>41</v>
      </c>
      <c r="F41" s="1"/>
      <c r="G41" s="16">
        <v>0</v>
      </c>
      <c r="H41" s="16"/>
      <c r="I41" s="16">
        <v>83.01</v>
      </c>
      <c r="J41" s="16"/>
      <c r="K41" s="16">
        <v>300</v>
      </c>
    </row>
    <row r="42" spans="1:11" x14ac:dyDescent="0.25">
      <c r="A42" s="1"/>
      <c r="B42" s="1"/>
      <c r="C42" s="1"/>
      <c r="D42" s="1"/>
      <c r="E42" s="1" t="s">
        <v>42</v>
      </c>
      <c r="F42" s="1"/>
      <c r="G42" s="16">
        <v>0</v>
      </c>
      <c r="H42" s="16"/>
      <c r="I42" s="16">
        <v>467.88</v>
      </c>
      <c r="J42" s="16"/>
      <c r="K42" s="16">
        <v>800</v>
      </c>
    </row>
    <row r="43" spans="1:11" x14ac:dyDescent="0.25">
      <c r="A43" s="1"/>
      <c r="B43" s="1"/>
      <c r="C43" s="1"/>
      <c r="D43" s="1"/>
      <c r="E43" s="1" t="s">
        <v>43</v>
      </c>
      <c r="F43" s="1"/>
      <c r="G43" s="16">
        <v>0</v>
      </c>
      <c r="H43" s="16"/>
      <c r="I43" s="16">
        <v>250</v>
      </c>
      <c r="J43" s="16"/>
      <c r="K43" s="16">
        <v>500</v>
      </c>
    </row>
    <row r="44" spans="1:11" ht="15.75" thickBot="1" x14ac:dyDescent="0.3">
      <c r="A44" s="1"/>
      <c r="B44" s="1"/>
      <c r="C44" s="1"/>
      <c r="D44" s="1"/>
      <c r="E44" s="1" t="s">
        <v>44</v>
      </c>
      <c r="F44" s="1"/>
      <c r="G44" s="20">
        <v>0</v>
      </c>
      <c r="H44" s="16"/>
      <c r="I44" s="20">
        <v>0</v>
      </c>
      <c r="J44" s="16"/>
      <c r="K44" s="20">
        <v>2500</v>
      </c>
    </row>
    <row r="45" spans="1:11" x14ac:dyDescent="0.25">
      <c r="A45" s="1"/>
      <c r="B45" s="1"/>
      <c r="C45" s="1"/>
      <c r="D45" s="1" t="s">
        <v>45</v>
      </c>
      <c r="E45" s="1"/>
      <c r="F45" s="1"/>
      <c r="G45" s="16">
        <f>ROUND(G33+SUM(G39:G44),5)</f>
        <v>80.39</v>
      </c>
      <c r="H45" s="16"/>
      <c r="I45" s="16">
        <f>ROUND(I33+SUM(I39:I44),5)</f>
        <v>881.28</v>
      </c>
      <c r="J45" s="16"/>
      <c r="K45" s="16">
        <f>ROUND(K33+SUM(K39:K44),5)</f>
        <v>8900</v>
      </c>
    </row>
    <row r="46" spans="1:11" x14ac:dyDescent="0.25">
      <c r="A46" s="1"/>
      <c r="B46" s="1"/>
      <c r="C46" s="1"/>
      <c r="D46" s="1" t="s">
        <v>46</v>
      </c>
      <c r="E46" s="1"/>
      <c r="F46" s="1"/>
      <c r="G46" s="16"/>
      <c r="H46" s="16"/>
      <c r="I46" s="16"/>
      <c r="J46" s="16"/>
      <c r="K46" s="16"/>
    </row>
    <row r="47" spans="1:11" x14ac:dyDescent="0.25">
      <c r="A47" s="1"/>
      <c r="B47" s="1"/>
      <c r="C47" s="1"/>
      <c r="D47" s="1"/>
      <c r="E47" s="1" t="s">
        <v>47</v>
      </c>
      <c r="F47" s="1"/>
      <c r="G47" s="16">
        <v>40</v>
      </c>
      <c r="H47" s="16"/>
      <c r="I47" s="16">
        <v>240</v>
      </c>
      <c r="J47" s="16"/>
      <c r="K47" s="16">
        <v>480</v>
      </c>
    </row>
    <row r="48" spans="1:11" ht="15.75" thickBot="1" x14ac:dyDescent="0.3">
      <c r="A48" s="1"/>
      <c r="B48" s="1"/>
      <c r="C48" s="1"/>
      <c r="D48" s="1"/>
      <c r="E48" s="1" t="s">
        <v>48</v>
      </c>
      <c r="F48" s="1"/>
      <c r="G48" s="14">
        <v>150</v>
      </c>
      <c r="H48" s="16"/>
      <c r="I48" s="14">
        <v>900</v>
      </c>
      <c r="J48" s="16"/>
      <c r="K48" s="14">
        <v>1800</v>
      </c>
    </row>
    <row r="49" spans="1:11" ht="15.75" thickBot="1" x14ac:dyDescent="0.3">
      <c r="A49" s="1"/>
      <c r="B49" s="1"/>
      <c r="C49" s="1"/>
      <c r="D49" s="1" t="s">
        <v>49</v>
      </c>
      <c r="E49" s="1"/>
      <c r="F49" s="1"/>
      <c r="G49" s="21">
        <f>ROUND(SUM(G46:G48),5)</f>
        <v>190</v>
      </c>
      <c r="H49" s="16"/>
      <c r="I49" s="21">
        <f>ROUND(SUM(I46:I48),5)</f>
        <v>1140</v>
      </c>
      <c r="J49" s="16"/>
      <c r="K49" s="21">
        <f>ROUND(SUM(K46:K48),5)</f>
        <v>2280</v>
      </c>
    </row>
    <row r="50" spans="1:11" x14ac:dyDescent="0.25">
      <c r="A50" s="1"/>
      <c r="B50" s="1"/>
      <c r="C50" s="1" t="s">
        <v>50</v>
      </c>
      <c r="D50" s="1"/>
      <c r="E50" s="1"/>
      <c r="F50" s="1"/>
      <c r="G50" s="16">
        <f>ROUND(G19+G29+G32+G45+G49,5)</f>
        <v>390.41</v>
      </c>
      <c r="H50" s="16"/>
      <c r="I50" s="16">
        <f>ROUND(I19+I29+I32+I45+I49,5)</f>
        <v>5091.08</v>
      </c>
      <c r="J50" s="16"/>
      <c r="K50" s="16">
        <f>ROUND(K19+K29+K32+K45+K49,5)</f>
        <v>20730</v>
      </c>
    </row>
    <row r="51" spans="1:11" x14ac:dyDescent="0.25">
      <c r="A51" s="1"/>
      <c r="B51" s="1"/>
      <c r="C51" s="1" t="s">
        <v>51</v>
      </c>
      <c r="D51" s="1"/>
      <c r="E51" s="1"/>
      <c r="F51" s="1"/>
      <c r="G51" s="16"/>
      <c r="H51" s="16"/>
      <c r="I51" s="16"/>
      <c r="J51" s="16"/>
      <c r="K51" s="16"/>
    </row>
    <row r="52" spans="1:11" ht="15.75" thickBot="1" x14ac:dyDescent="0.3">
      <c r="A52" s="1"/>
      <c r="B52" s="1"/>
      <c r="C52" s="1"/>
      <c r="D52" s="1" t="s">
        <v>52</v>
      </c>
      <c r="E52" s="1"/>
      <c r="F52" s="1"/>
      <c r="G52" s="20">
        <v>0</v>
      </c>
      <c r="H52" s="16"/>
      <c r="I52" s="20">
        <v>0</v>
      </c>
      <c r="J52" s="16"/>
      <c r="K52" s="20">
        <v>3000</v>
      </c>
    </row>
    <row r="53" spans="1:11" x14ac:dyDescent="0.25">
      <c r="A53" s="1"/>
      <c r="B53" s="1"/>
      <c r="C53" s="1" t="s">
        <v>53</v>
      </c>
      <c r="D53" s="1"/>
      <c r="E53" s="1"/>
      <c r="F53" s="1"/>
      <c r="G53" s="16">
        <f>ROUND(SUM(G51:G52),5)</f>
        <v>0</v>
      </c>
      <c r="H53" s="16"/>
      <c r="I53" s="16">
        <f>ROUND(SUM(I51:I52),5)</f>
        <v>0</v>
      </c>
      <c r="J53" s="16"/>
      <c r="K53" s="16">
        <f>ROUND(SUM(K51:K52),5)</f>
        <v>3000</v>
      </c>
    </row>
    <row r="54" spans="1:11" x14ac:dyDescent="0.25">
      <c r="A54" s="1"/>
      <c r="B54" s="1"/>
      <c r="C54" s="1" t="s">
        <v>54</v>
      </c>
      <c r="D54" s="1"/>
      <c r="E54" s="1"/>
      <c r="F54" s="1"/>
      <c r="G54" s="16">
        <v>0</v>
      </c>
      <c r="H54" s="16"/>
      <c r="I54" s="16">
        <v>0</v>
      </c>
      <c r="J54" s="16"/>
      <c r="K54" s="16">
        <v>3000</v>
      </c>
    </row>
    <row r="55" spans="1:11" ht="15.75" thickBot="1" x14ac:dyDescent="0.3">
      <c r="A55" s="1"/>
      <c r="B55" s="1"/>
      <c r="C55" s="1" t="s">
        <v>55</v>
      </c>
      <c r="D55" s="1"/>
      <c r="E55" s="1"/>
      <c r="F55" s="1"/>
      <c r="G55" s="14">
        <v>0</v>
      </c>
      <c r="H55" s="16"/>
      <c r="I55" s="14">
        <v>0</v>
      </c>
      <c r="J55" s="16"/>
      <c r="K55" s="14">
        <v>9285</v>
      </c>
    </row>
    <row r="56" spans="1:11" ht="15.75" thickBot="1" x14ac:dyDescent="0.3">
      <c r="A56" s="1"/>
      <c r="B56" s="1" t="s">
        <v>56</v>
      </c>
      <c r="C56" s="1"/>
      <c r="D56" s="1"/>
      <c r="E56" s="1"/>
      <c r="F56" s="1"/>
      <c r="G56" s="15">
        <f>ROUND(G6+G18+G50+SUM(G53:G55),5)</f>
        <v>584.54999999999995</v>
      </c>
      <c r="H56" s="16"/>
      <c r="I56" s="15">
        <f>ROUND(I6+I18+I50+SUM(I53:I55),5)</f>
        <v>7465.23</v>
      </c>
      <c r="J56" s="16"/>
      <c r="K56" s="15">
        <f>ROUND(K6+K18+K50+SUM(K53:K55),5)</f>
        <v>42000</v>
      </c>
    </row>
    <row r="57" spans="1:11" s="6" customFormat="1" ht="12" thickBot="1" x14ac:dyDescent="0.25">
      <c r="A57" s="1" t="s">
        <v>69</v>
      </c>
      <c r="B57" s="1"/>
      <c r="C57" s="1"/>
      <c r="D57" s="1"/>
      <c r="E57" s="1"/>
      <c r="F57" s="1"/>
      <c r="G57" s="18">
        <f>ROUND(G5-G56,5)</f>
        <v>-584.54999999999995</v>
      </c>
      <c r="H57" s="22"/>
      <c r="I57" s="18">
        <f>ROUND(I5-I56,5)</f>
        <v>34534.769999999997</v>
      </c>
      <c r="J57" s="22"/>
      <c r="K57" s="18">
        <f>ROUND(K5-K56,5)</f>
        <v>0</v>
      </c>
    </row>
    <row r="58" spans="1:11" ht="15.75" thickTop="1" x14ac:dyDescent="0.25"/>
  </sheetData>
  <pageMargins left="0.7" right="0.7" top="0.75" bottom="0.75" header="0.1" footer="0.3"/>
  <pageSetup fitToHeight="2" orientation="landscape" horizontalDpi="0" verticalDpi="0" r:id="rId1"/>
  <headerFooter>
    <oddHeader>&amp;L&amp;"Arial,Bold"&amp;8 12:41 PM
&amp;"Arial,Bold"&amp;8 01/08/19
&amp;"Arial,Bold"&amp;8 Cash Basis&amp;C&amp;"Arial,Bold"&amp;12 Tarzana Neighborhood Council
&amp;"Arial,Bold"&amp;14 Profit &amp;&amp; Loss Budget Performance
&amp;"Arial,Bold"&amp;10 December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EF29-5344-47CD-8F4D-F039C87AB936}">
  <dimension ref="A4:E17"/>
  <sheetViews>
    <sheetView workbookViewId="0">
      <selection sqref="A1:XFD1"/>
    </sheetView>
  </sheetViews>
  <sheetFormatPr defaultRowHeight="15" x14ac:dyDescent="0.25"/>
  <cols>
    <col min="1" max="1" width="6" customWidth="1"/>
    <col min="2" max="2" width="5.85546875" customWidth="1"/>
    <col min="3" max="3" width="6" customWidth="1"/>
    <col min="4" max="4" width="36" customWidth="1"/>
    <col min="5" max="5" width="13" customWidth="1"/>
  </cols>
  <sheetData>
    <row r="4" spans="1:5" ht="15.75" thickBot="1" x14ac:dyDescent="0.3">
      <c r="A4" s="7"/>
      <c r="B4" s="7"/>
      <c r="C4" s="7"/>
      <c r="D4" s="7"/>
      <c r="E4" s="13" t="s">
        <v>68</v>
      </c>
    </row>
    <row r="5" spans="1:5" ht="15.75" thickTop="1" x14ac:dyDescent="0.25">
      <c r="A5" s="1" t="s">
        <v>67</v>
      </c>
      <c r="B5" s="1"/>
      <c r="C5" s="1"/>
      <c r="D5" s="1"/>
      <c r="E5" s="4"/>
    </row>
    <row r="6" spans="1:5" x14ac:dyDescent="0.25">
      <c r="A6" s="1"/>
      <c r="B6" s="1" t="s">
        <v>66</v>
      </c>
      <c r="C6" s="1"/>
      <c r="D6" s="1"/>
      <c r="E6" s="4"/>
    </row>
    <row r="7" spans="1:5" x14ac:dyDescent="0.25">
      <c r="A7" s="1"/>
      <c r="B7" s="1"/>
      <c r="C7" s="1" t="s">
        <v>65</v>
      </c>
      <c r="D7" s="1"/>
      <c r="E7" s="4"/>
    </row>
    <row r="8" spans="1:5" ht="15.75" thickBot="1" x14ac:dyDescent="0.3">
      <c r="A8" s="1"/>
      <c r="B8" s="1"/>
      <c r="C8" s="1"/>
      <c r="D8" s="1" t="s">
        <v>64</v>
      </c>
      <c r="E8" s="17">
        <v>34534.769999999997</v>
      </c>
    </row>
    <row r="9" spans="1:5" ht="15.75" thickBot="1" x14ac:dyDescent="0.3">
      <c r="A9" s="1"/>
      <c r="B9" s="1"/>
      <c r="C9" s="1" t="s">
        <v>63</v>
      </c>
      <c r="D9" s="1"/>
      <c r="E9" s="15">
        <f>ROUND(SUM(E7:E8),5)</f>
        <v>34534.769999999997</v>
      </c>
    </row>
    <row r="10" spans="1:5" ht="15.75" thickBot="1" x14ac:dyDescent="0.3">
      <c r="A10" s="1"/>
      <c r="B10" s="1" t="s">
        <v>62</v>
      </c>
      <c r="C10" s="1"/>
      <c r="D10" s="1"/>
      <c r="E10" s="15">
        <f>ROUND(E6+E9,5)</f>
        <v>34534.769999999997</v>
      </c>
    </row>
    <row r="11" spans="1:5" ht="15.75" thickBot="1" x14ac:dyDescent="0.3">
      <c r="A11" s="1" t="s">
        <v>61</v>
      </c>
      <c r="B11" s="1"/>
      <c r="C11" s="1"/>
      <c r="D11" s="1"/>
      <c r="E11" s="18">
        <f>ROUND(E5+E10,5)</f>
        <v>34534.769999999997</v>
      </c>
    </row>
    <row r="12" spans="1:5" ht="15.75" thickTop="1" x14ac:dyDescent="0.25">
      <c r="A12" s="1" t="s">
        <v>60</v>
      </c>
      <c r="B12" s="1"/>
      <c r="C12" s="1"/>
      <c r="D12" s="1"/>
      <c r="E12" s="19"/>
    </row>
    <row r="13" spans="1:5" x14ac:dyDescent="0.25">
      <c r="A13" s="1"/>
      <c r="B13" s="1" t="s">
        <v>59</v>
      </c>
      <c r="C13" s="1"/>
      <c r="D13" s="1"/>
      <c r="E13" s="19"/>
    </row>
    <row r="14" spans="1:5" ht="15.75" thickBot="1" x14ac:dyDescent="0.3">
      <c r="A14" s="1"/>
      <c r="B14" s="1"/>
      <c r="C14" s="1" t="s">
        <v>69</v>
      </c>
      <c r="D14" s="1"/>
      <c r="E14" s="17">
        <v>34534.769999999997</v>
      </c>
    </row>
    <row r="15" spans="1:5" ht="15.75" thickBot="1" x14ac:dyDescent="0.3">
      <c r="A15" s="1"/>
      <c r="B15" s="1" t="s">
        <v>58</v>
      </c>
      <c r="C15" s="1"/>
      <c r="D15" s="1"/>
      <c r="E15" s="15">
        <f>ROUND(SUM(E13:E14),5)</f>
        <v>34534.769999999997</v>
      </c>
    </row>
    <row r="16" spans="1:5" ht="15.75" thickBot="1" x14ac:dyDescent="0.3">
      <c r="A16" s="1" t="s">
        <v>57</v>
      </c>
      <c r="B16" s="1"/>
      <c r="C16" s="1"/>
      <c r="D16" s="1"/>
      <c r="E16" s="18">
        <f>ROUND(E12+E15,5)</f>
        <v>34534.769999999997</v>
      </c>
    </row>
    <row r="17" ht="15.75" thickTop="1" x14ac:dyDescent="0.25"/>
  </sheetData>
  <pageMargins left="0.7" right="0.7" top="0.75" bottom="0.75" header="0.3" footer="0.3"/>
  <pageSetup orientation="portrait" horizontalDpi="0" verticalDpi="0" r:id="rId1"/>
  <headerFooter>
    <oddHeader>&amp;CTarzana Neighborhood Council
Balance Sheet
December 31, 2018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2019-01-08T20:55:27Z</cp:lastPrinted>
  <dcterms:created xsi:type="dcterms:W3CDTF">2019-01-08T20:41:19Z</dcterms:created>
  <dcterms:modified xsi:type="dcterms:W3CDTF">2019-01-09T01:44:00Z</dcterms:modified>
</cp:coreProperties>
</file>