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780F4399-728D-45E1-B226-959E6F111170}" xr6:coauthVersionLast="36" xr6:coauthVersionMax="36" xr10:uidLastSave="{00000000-0000-0000-0000-000000000000}"/>
  <bookViews>
    <workbookView xWindow="0" yWindow="0" windowWidth="15345" windowHeight="6705" xr2:uid="{8C13BBEF-FC8A-4679-A816-5B1BA62C43E1}"/>
  </bookViews>
  <sheets>
    <sheet name="P&amp;L" sheetId="1" r:id="rId1"/>
    <sheet name="Balance Sheet" sheetId="2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'P&amp;L'!$34:$34,'P&amp;L'!$35:$35,'P&amp;L'!$36:$36,'P&amp;L'!$37:$37,'P&amp;L'!$38:$38,'P&amp;L'!$39:$39,'P&amp;L'!$42:$42,'P&amp;L'!$43:$43,'P&amp;L'!$47:$47,'P&amp;L'!$49:$49,'P&amp;L'!$50:$50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'P&amp;L'!#REF!,'P&amp;L'!$I$25,'P&amp;L'!#REF!,'P&amp;L'!$K$25,'P&amp;L'!$G$29,'P&amp;L'!#REF!,'P&amp;L'!$I$29,'P&amp;L'!#REF!,'P&amp;L'!$K$29,'P&amp;L'!$G$32,'P&amp;L'!#REF!,'P&amp;L'!$I$32,'P&amp;L'!#REF!,'P&amp;L'!$K$32,'P&amp;L'!$G$40,'P&amp;L'!#REF!</definedName>
    <definedName name="QB_FORMULA_2" localSheetId="0" hidden="1">'P&amp;L'!$I$40,'P&amp;L'!#REF!,'P&amp;L'!$K$40,'P&amp;L'!$G$44,'P&amp;L'!#REF!,'P&amp;L'!$I$44,'P&amp;L'!#REF!,'P&amp;L'!$K$44,'P&amp;L'!$G$45,'P&amp;L'!#REF!,'P&amp;L'!$I$45,'P&amp;L'!#REF!,'P&amp;L'!$K$45,'P&amp;L'!$G$48,'P&amp;L'!#REF!,'P&amp;L'!$I$48</definedName>
    <definedName name="QB_FORMULA_3" localSheetId="0" hidden="1">'P&amp;L'!#REF!,'P&amp;L'!$K$48,'P&amp;L'!$G$51,'P&amp;L'!#REF!,'P&amp;L'!$I$51,'P&amp;L'!#REF!,'P&amp;L'!$K$51,'P&amp;L'!$G$52,'P&amp;L'!#REF!,'P&amp;L'!$I$52,'P&amp;L'!#REF!,'P&amp;L'!$K$52</definedName>
    <definedName name="QB_ROW_1" localSheetId="1" hidden="1">'Balance Sheet'!$A$4</definedName>
    <definedName name="QB_ROW_1011" localSheetId="1" hidden="1">'Balance Sheet'!$B$5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'P&amp;L'!$C$46</definedName>
    <definedName name="QB_ROW_11320" localSheetId="0" hidden="1">'P&amp;L'!$C$48</definedName>
    <definedName name="QB_ROW_12320" localSheetId="0" hidden="1">'P&amp;L'!$C$49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'P&amp;L'!$C$50</definedName>
    <definedName name="QB_ROW_14011" localSheetId="1" hidden="1">'Balance Sheet'!$B$12</definedName>
    <definedName name="QB_ROW_14311" localSheetId="1" hidden="1">'Balance Sheet'!$B$14</definedName>
    <definedName name="QB_ROW_164230" localSheetId="1" hidden="1">'Balance Sheet'!$D$7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Sheet'!$C$13</definedName>
    <definedName name="QB_ROW_177230" localSheetId="0" hidden="1">'P&amp;L'!$D$47</definedName>
    <definedName name="QB_ROW_178240" localSheetId="0" hidden="1">'P&amp;L'!$E$35</definedName>
    <definedName name="QB_ROW_179240" localSheetId="0" hidden="1">'P&amp;L'!$E$31</definedName>
    <definedName name="QB_ROW_180240" localSheetId="0" hidden="1">'P&amp;L'!$E$36</definedName>
    <definedName name="QB_ROW_18030" localSheetId="0" hidden="1">'P&amp;L'!$D$8</definedName>
    <definedName name="QB_ROW_181240" localSheetId="0" hidden="1">'P&amp;L'!$E$38</definedName>
    <definedName name="QB_ROW_182240" localSheetId="0" hidden="1">'P&amp;L'!$E$26</definedName>
    <definedName name="QB_ROW_18301" localSheetId="0" hidden="1">'P&amp;L'!$A$52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Sheet'!$A$10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'P&amp;L'!$E$39</definedName>
    <definedName name="QB_ROW_37330" localSheetId="0" hidden="1">'P&amp;L'!$D$40</definedName>
    <definedName name="QB_ROW_39340" localSheetId="0" hidden="1">'P&amp;L'!$E$34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220" localSheetId="0" hidden="1">'P&amp;L'!$C$4</definedName>
    <definedName name="QB_ROW_62240" localSheetId="0" hidden="1">'P&amp;L'!$E$28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'P&amp;L'!$E$37</definedName>
    <definedName name="QB_ROW_9320" localSheetId="0" hidden="1">'P&amp;L'!$C$45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20180930</definedName>
    <definedName name="QBENDDATE" localSheetId="0">20180930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20180901</definedName>
    <definedName name="QBSTARTDATE" localSheetId="0">20180901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4" i="2"/>
  <c r="E10" i="2"/>
  <c r="E9" i="2"/>
  <c r="E8" i="2"/>
  <c r="K48" i="1" l="1"/>
  <c r="I48" i="1"/>
  <c r="G48" i="1"/>
  <c r="K44" i="1"/>
  <c r="I44" i="1"/>
  <c r="G44" i="1"/>
  <c r="K40" i="1"/>
  <c r="I40" i="1"/>
  <c r="G40" i="1"/>
  <c r="K32" i="1"/>
  <c r="I32" i="1"/>
  <c r="G32" i="1"/>
  <c r="K25" i="1"/>
  <c r="K29" i="1" s="1"/>
  <c r="I25" i="1"/>
  <c r="I29" i="1" s="1"/>
  <c r="I45" i="1" s="1"/>
  <c r="G25" i="1"/>
  <c r="G29" i="1" s="1"/>
  <c r="G45" i="1" s="1"/>
  <c r="I18" i="1"/>
  <c r="K16" i="1"/>
  <c r="K18" i="1" s="1"/>
  <c r="I16" i="1"/>
  <c r="G16" i="1"/>
  <c r="G18" i="1" s="1"/>
  <c r="K5" i="1"/>
  <c r="I5" i="1"/>
  <c r="G5" i="1"/>
  <c r="G51" i="1" l="1"/>
  <c r="G52" i="1" s="1"/>
  <c r="I51" i="1"/>
  <c r="I52" i="1" s="1"/>
  <c r="K45" i="1"/>
  <c r="K51" i="1"/>
  <c r="K52" i="1" s="1"/>
</calcChain>
</file>

<file path=xl/sharedStrings.xml><?xml version="1.0" encoding="utf-8"?>
<sst xmlns="http://schemas.openxmlformats.org/spreadsheetml/2006/main" count="66" uniqueCount="65">
  <si>
    <t>Sep 18</t>
  </si>
  <si>
    <t>Jul - Sep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</si>
  <si>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</si>
  <si>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</si>
  <si>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</si>
  <si>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</si>
  <si>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</si>
  <si>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</si>
  <si>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</si>
  <si>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</si>
  <si>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</si>
  <si>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</si>
  <si>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</si>
  <si>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</si>
  <si>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</si>
  <si>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</si>
  <si>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</si>
  <si>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</si>
  <si>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</si>
  <si>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</si>
  <si>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</si>
  <si>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</si>
  <si>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</si>
  <si>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</si>
  <si>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</si>
  <si>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</si>
  <si>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</si>
  <si>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</si>
  <si>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</si>
  <si>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</si>
  <si>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</si>
  <si>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</si>
  <si>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</si>
  <si>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</si>
  <si>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</si>
  <si>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</si>
  <si>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</si>
  <si>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</si>
  <si>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</si>
  <si>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</si>
  <si>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</si>
  <si>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</si>
  <si>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</si>
  <si>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</si>
  <si>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</si>
  <si>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</si>
  <si>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</si>
  <si>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</si>
  <si>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</si>
  <si>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</si>
  <si>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</si>
  <si>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</si>
  <si>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Sep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</si>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</sst>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104775</xdr:colOff>
          <xdr:row>3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E219BE3-7D61-4EA3-8EA4-24570C334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104775</xdr:colOff>
          <xdr:row>3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382D02D-84E3-48EA-AC41-484BDC804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FE3F-F852-403B-85F2-352FC01C6BBD}">
  <sheetPr codeName="Sheet1"/>
  <dimension ref="A1:K53"/>
  <sheetViews>
    <sheetView tabSelected="1" workbookViewId="0">
      <pane xSplit="6" ySplit="2" topLeftCell="G10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6.140625" style="11" customWidth="1"/>
    <col min="2" max="2" width="6" style="11" customWidth="1"/>
    <col min="3" max="3" width="5.85546875" style="11" customWidth="1"/>
    <col min="4" max="4" width="6.140625" style="11" customWidth="1"/>
    <col min="5" max="5" width="6.5703125" style="11" customWidth="1"/>
    <col min="6" max="6" width="29.7109375" style="11" customWidth="1"/>
    <col min="7" max="7" width="12.7109375" style="12" customWidth="1"/>
    <col min="8" max="8" width="2.28515625" style="12" customWidth="1"/>
    <col min="9" max="9" width="12.140625" style="12" customWidth="1"/>
    <col min="10" max="10" width="2.28515625" style="12" customWidth="1"/>
    <col min="11" max="11" width="14" style="12" customWidth="1"/>
    <col min="12" max="12" width="14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 x14ac:dyDescent="0.25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 x14ac:dyDescent="0.25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 x14ac:dyDescent="0.25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88.65</v>
      </c>
      <c r="J10" s="16"/>
      <c r="K10" s="16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6">
        <v>235.82</v>
      </c>
      <c r="H11" s="16"/>
      <c r="I11" s="16">
        <v>600.17999999999995</v>
      </c>
      <c r="J11" s="16"/>
      <c r="K11" s="16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6">
        <v>15.3</v>
      </c>
      <c r="H12" s="16"/>
      <c r="I12" s="16">
        <v>15.3</v>
      </c>
      <c r="J12" s="16"/>
      <c r="K12" s="16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0</v>
      </c>
      <c r="J14" s="16"/>
      <c r="K14" s="16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20">
        <v>0</v>
      </c>
      <c r="H15" s="16"/>
      <c r="I15" s="20">
        <v>0</v>
      </c>
      <c r="J15" s="16"/>
      <c r="K15" s="20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6">
        <f>ROUND(SUM(G8:G15),5)</f>
        <v>251.12</v>
      </c>
      <c r="H16" s="16"/>
      <c r="I16" s="16">
        <f>ROUND(SUM(I8:I15),5)</f>
        <v>704.13</v>
      </c>
      <c r="J16" s="16"/>
      <c r="K16" s="16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20">
        <v>46.2</v>
      </c>
      <c r="H17" s="16"/>
      <c r="I17" s="20">
        <v>231</v>
      </c>
      <c r="J17" s="16"/>
      <c r="K17" s="20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6">
        <f>ROUND(G7+SUM(G16:G17),5)</f>
        <v>297.32</v>
      </c>
      <c r="H18" s="16"/>
      <c r="I18" s="16">
        <f>ROUND(I7+SUM(I16:I17),5)</f>
        <v>935.13</v>
      </c>
      <c r="J18" s="16"/>
      <c r="K18" s="16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6"/>
      <c r="H19" s="16"/>
      <c r="I19" s="16"/>
      <c r="J19" s="16"/>
      <c r="K19" s="16"/>
    </row>
    <row r="20" spans="1:11" x14ac:dyDescent="0.25">
      <c r="A20" s="1"/>
      <c r="B20" s="1"/>
      <c r="C20" s="1"/>
      <c r="D20" s="1" t="s">
        <v>20</v>
      </c>
      <c r="E20" s="1"/>
      <c r="F20" s="1"/>
      <c r="G20" s="16"/>
      <c r="H20" s="16"/>
      <c r="I20" s="16"/>
      <c r="J20" s="16"/>
      <c r="K20" s="16"/>
    </row>
    <row r="21" spans="1:11" x14ac:dyDescent="0.25">
      <c r="A21" s="1"/>
      <c r="B21" s="1"/>
      <c r="C21" s="1"/>
      <c r="D21" s="1"/>
      <c r="E21" s="1" t="s">
        <v>21</v>
      </c>
      <c r="F21" s="1"/>
      <c r="G21" s="16"/>
      <c r="H21" s="16"/>
      <c r="I21" s="16"/>
      <c r="J21" s="16"/>
      <c r="K21" s="16"/>
    </row>
    <row r="22" spans="1:11" x14ac:dyDescent="0.25">
      <c r="A22" s="1"/>
      <c r="B22" s="1"/>
      <c r="C22" s="1"/>
      <c r="D22" s="1"/>
      <c r="E22" s="1"/>
      <c r="F22" s="1" t="s">
        <v>22</v>
      </c>
      <c r="G22" s="16">
        <v>0</v>
      </c>
      <c r="H22" s="16"/>
      <c r="I22" s="16">
        <v>0</v>
      </c>
      <c r="J22" s="16"/>
      <c r="K22" s="16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6">
        <v>395</v>
      </c>
      <c r="H23" s="16"/>
      <c r="I23" s="16">
        <v>1245</v>
      </c>
      <c r="J23" s="16"/>
      <c r="K23" s="16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20">
        <v>60</v>
      </c>
      <c r="H24" s="16"/>
      <c r="I24" s="20">
        <v>290</v>
      </c>
      <c r="J24" s="16"/>
      <c r="K24" s="20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6">
        <f>ROUND(SUM(G21:G24),5)</f>
        <v>455</v>
      </c>
      <c r="H25" s="16"/>
      <c r="I25" s="16">
        <f>ROUND(SUM(I21:I24),5)</f>
        <v>1535</v>
      </c>
      <c r="J25" s="16"/>
      <c r="K25" s="16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6">
        <v>0</v>
      </c>
      <c r="H26" s="16"/>
      <c r="I26" s="16">
        <v>0</v>
      </c>
      <c r="J26" s="16"/>
      <c r="K26" s="16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6">
        <v>10.94</v>
      </c>
      <c r="H27" s="16"/>
      <c r="I27" s="16">
        <v>83.05</v>
      </c>
      <c r="J27" s="16"/>
      <c r="K27" s="16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20">
        <v>0</v>
      </c>
      <c r="H28" s="16"/>
      <c r="I28" s="20">
        <v>0</v>
      </c>
      <c r="J28" s="16"/>
      <c r="K28" s="20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6">
        <f>ROUND(G20+SUM(G25:G28),5)</f>
        <v>465.94</v>
      </c>
      <c r="H29" s="16"/>
      <c r="I29" s="16">
        <f>ROUND(I20+SUM(I25:I28),5)</f>
        <v>1618.05</v>
      </c>
      <c r="J29" s="16"/>
      <c r="K29" s="16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6"/>
      <c r="H30" s="16"/>
      <c r="I30" s="16"/>
      <c r="J30" s="16"/>
      <c r="K30" s="16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20">
        <v>381.73</v>
      </c>
      <c r="H31" s="16"/>
      <c r="I31" s="20">
        <v>381.73</v>
      </c>
      <c r="J31" s="16"/>
      <c r="K31" s="20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6">
        <f>ROUND(SUM(G30:G31),5)</f>
        <v>381.73</v>
      </c>
      <c r="H32" s="16"/>
      <c r="I32" s="16">
        <f>ROUND(SUM(I30:I31),5)</f>
        <v>381.73</v>
      </c>
      <c r="J32" s="16"/>
      <c r="K32" s="16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6"/>
      <c r="H33" s="16"/>
      <c r="I33" s="16"/>
      <c r="J33" s="16"/>
      <c r="K33" s="16"/>
    </row>
    <row r="34" spans="1:11" x14ac:dyDescent="0.25">
      <c r="A34" s="1"/>
      <c r="B34" s="1"/>
      <c r="C34" s="1"/>
      <c r="D34" s="1"/>
      <c r="E34" s="1" t="s">
        <v>34</v>
      </c>
      <c r="F34" s="1"/>
      <c r="G34" s="16">
        <v>0</v>
      </c>
      <c r="H34" s="16"/>
      <c r="I34" s="16">
        <v>0</v>
      </c>
      <c r="J34" s="16"/>
      <c r="K34" s="16">
        <v>3500</v>
      </c>
    </row>
    <row r="35" spans="1:11" x14ac:dyDescent="0.25">
      <c r="A35" s="1"/>
      <c r="B35" s="1"/>
      <c r="C35" s="1"/>
      <c r="D35" s="1"/>
      <c r="E35" s="1" t="s">
        <v>35</v>
      </c>
      <c r="F35" s="1"/>
      <c r="G35" s="16">
        <v>0</v>
      </c>
      <c r="H35" s="16"/>
      <c r="I35" s="16">
        <v>0</v>
      </c>
      <c r="J35" s="16"/>
      <c r="K35" s="16">
        <v>200</v>
      </c>
    </row>
    <row r="36" spans="1:11" x14ac:dyDescent="0.25">
      <c r="A36" s="1"/>
      <c r="B36" s="1"/>
      <c r="C36" s="1"/>
      <c r="D36" s="1"/>
      <c r="E36" s="1" t="s">
        <v>36</v>
      </c>
      <c r="F36" s="1"/>
      <c r="G36" s="16">
        <v>0</v>
      </c>
      <c r="H36" s="16"/>
      <c r="I36" s="16">
        <v>0</v>
      </c>
      <c r="J36" s="16"/>
      <c r="K36" s="16">
        <v>300</v>
      </c>
    </row>
    <row r="37" spans="1:11" x14ac:dyDescent="0.25">
      <c r="A37" s="1"/>
      <c r="B37" s="1"/>
      <c r="C37" s="1"/>
      <c r="D37" s="1"/>
      <c r="E37" s="1" t="s">
        <v>37</v>
      </c>
      <c r="F37" s="1"/>
      <c r="G37" s="16">
        <v>0</v>
      </c>
      <c r="H37" s="16"/>
      <c r="I37" s="16">
        <v>0</v>
      </c>
      <c r="J37" s="16"/>
      <c r="K37" s="16">
        <v>800</v>
      </c>
    </row>
    <row r="38" spans="1:11" x14ac:dyDescent="0.25">
      <c r="A38" s="1"/>
      <c r="B38" s="1"/>
      <c r="C38" s="1"/>
      <c r="D38" s="1"/>
      <c r="E38" s="1" t="s">
        <v>38</v>
      </c>
      <c r="F38" s="1"/>
      <c r="G38" s="16">
        <v>0</v>
      </c>
      <c r="H38" s="16"/>
      <c r="I38" s="16">
        <v>0</v>
      </c>
      <c r="J38" s="16"/>
      <c r="K38" s="16">
        <v>500</v>
      </c>
    </row>
    <row r="39" spans="1:11" ht="15.75" thickBot="1" x14ac:dyDescent="0.3">
      <c r="A39" s="1"/>
      <c r="B39" s="1"/>
      <c r="C39" s="1"/>
      <c r="D39" s="1"/>
      <c r="E39" s="1" t="s">
        <v>39</v>
      </c>
      <c r="F39" s="1"/>
      <c r="G39" s="20">
        <v>0</v>
      </c>
      <c r="H39" s="16"/>
      <c r="I39" s="20">
        <v>0</v>
      </c>
      <c r="J39" s="16"/>
      <c r="K39" s="20">
        <v>2500</v>
      </c>
    </row>
    <row r="40" spans="1:11" x14ac:dyDescent="0.25">
      <c r="A40" s="1"/>
      <c r="B40" s="1"/>
      <c r="C40" s="1"/>
      <c r="D40" s="1" t="s">
        <v>40</v>
      </c>
      <c r="E40" s="1"/>
      <c r="F40" s="1"/>
      <c r="G40" s="16">
        <f>ROUND(SUM(G33:G39),5)</f>
        <v>0</v>
      </c>
      <c r="H40" s="16"/>
      <c r="I40" s="16">
        <f>ROUND(SUM(I33:I39),5)</f>
        <v>0</v>
      </c>
      <c r="J40" s="16"/>
      <c r="K40" s="16">
        <f>ROUND(SUM(K33:K39),5)</f>
        <v>7800</v>
      </c>
    </row>
    <row r="41" spans="1:11" x14ac:dyDescent="0.25">
      <c r="A41" s="1"/>
      <c r="B41" s="1"/>
      <c r="C41" s="1"/>
      <c r="D41" s="1" t="s">
        <v>41</v>
      </c>
      <c r="E41" s="1"/>
      <c r="F41" s="1"/>
      <c r="G41" s="16"/>
      <c r="H41" s="16"/>
      <c r="I41" s="16"/>
      <c r="J41" s="16"/>
      <c r="K41" s="16"/>
    </row>
    <row r="42" spans="1:11" x14ac:dyDescent="0.25">
      <c r="A42" s="1"/>
      <c r="B42" s="1"/>
      <c r="C42" s="1"/>
      <c r="D42" s="1"/>
      <c r="E42" s="1" t="s">
        <v>42</v>
      </c>
      <c r="F42" s="1"/>
      <c r="G42" s="16">
        <v>40</v>
      </c>
      <c r="H42" s="16"/>
      <c r="I42" s="16">
        <v>120</v>
      </c>
      <c r="J42" s="16"/>
      <c r="K42" s="16">
        <v>480</v>
      </c>
    </row>
    <row r="43" spans="1:11" ht="15.75" thickBot="1" x14ac:dyDescent="0.3">
      <c r="A43" s="1"/>
      <c r="B43" s="1"/>
      <c r="C43" s="1"/>
      <c r="D43" s="1"/>
      <c r="E43" s="1" t="s">
        <v>43</v>
      </c>
      <c r="F43" s="1"/>
      <c r="G43" s="14">
        <v>150</v>
      </c>
      <c r="H43" s="16"/>
      <c r="I43" s="14">
        <v>450</v>
      </c>
      <c r="J43" s="16"/>
      <c r="K43" s="14">
        <v>1800</v>
      </c>
    </row>
    <row r="44" spans="1:11" ht="15.75" thickBot="1" x14ac:dyDescent="0.3">
      <c r="A44" s="1"/>
      <c r="B44" s="1"/>
      <c r="C44" s="1"/>
      <c r="D44" s="1" t="s">
        <v>44</v>
      </c>
      <c r="E44" s="1"/>
      <c r="F44" s="1"/>
      <c r="G44" s="21">
        <f>ROUND(SUM(G41:G43),5)</f>
        <v>190</v>
      </c>
      <c r="H44" s="16"/>
      <c r="I44" s="21">
        <f>ROUND(SUM(I41:I43),5)</f>
        <v>570</v>
      </c>
      <c r="J44" s="16"/>
      <c r="K44" s="21">
        <f>ROUND(SUM(K41:K43),5)</f>
        <v>2280</v>
      </c>
    </row>
    <row r="45" spans="1:11" x14ac:dyDescent="0.25">
      <c r="A45" s="1"/>
      <c r="B45" s="1"/>
      <c r="C45" s="1" t="s">
        <v>45</v>
      </c>
      <c r="D45" s="1"/>
      <c r="E45" s="1"/>
      <c r="F45" s="1"/>
      <c r="G45" s="16">
        <f>ROUND(G19+G29+G32+G40+G44,5)</f>
        <v>1037.67</v>
      </c>
      <c r="H45" s="16"/>
      <c r="I45" s="16">
        <f>ROUND(I19+I29+I32+I40+I44,5)</f>
        <v>2569.7800000000002</v>
      </c>
      <c r="J45" s="16"/>
      <c r="K45" s="16">
        <f>ROUND(K19+K29+K32+K40+K44,5)</f>
        <v>19630</v>
      </c>
    </row>
    <row r="46" spans="1:11" x14ac:dyDescent="0.25">
      <c r="A46" s="1"/>
      <c r="B46" s="1"/>
      <c r="C46" s="1" t="s">
        <v>46</v>
      </c>
      <c r="D46" s="1"/>
      <c r="E46" s="1"/>
      <c r="F46" s="1"/>
      <c r="G46" s="16"/>
      <c r="H46" s="16"/>
      <c r="I46" s="16"/>
      <c r="J46" s="16"/>
      <c r="K46" s="16"/>
    </row>
    <row r="47" spans="1:11" ht="15.75" thickBot="1" x14ac:dyDescent="0.3">
      <c r="A47" s="1"/>
      <c r="B47" s="1"/>
      <c r="C47" s="1"/>
      <c r="D47" s="1" t="s">
        <v>47</v>
      </c>
      <c r="E47" s="1"/>
      <c r="F47" s="1"/>
      <c r="G47" s="20">
        <v>0</v>
      </c>
      <c r="H47" s="16"/>
      <c r="I47" s="20">
        <v>0</v>
      </c>
      <c r="J47" s="16"/>
      <c r="K47" s="20">
        <v>3000</v>
      </c>
    </row>
    <row r="48" spans="1:11" x14ac:dyDescent="0.25">
      <c r="A48" s="1"/>
      <c r="B48" s="1"/>
      <c r="C48" s="1" t="s">
        <v>48</v>
      </c>
      <c r="D48" s="1"/>
      <c r="E48" s="1"/>
      <c r="F48" s="1"/>
      <c r="G48" s="16">
        <f>ROUND(SUM(G46:G47),5)</f>
        <v>0</v>
      </c>
      <c r="H48" s="16"/>
      <c r="I48" s="16">
        <f>ROUND(SUM(I46:I47),5)</f>
        <v>0</v>
      </c>
      <c r="J48" s="16"/>
      <c r="K48" s="16">
        <f>ROUND(SUM(K46:K47),5)</f>
        <v>3000</v>
      </c>
    </row>
    <row r="49" spans="1:11" x14ac:dyDescent="0.25">
      <c r="A49" s="1"/>
      <c r="B49" s="1"/>
      <c r="C49" s="1" t="s">
        <v>49</v>
      </c>
      <c r="D49" s="1"/>
      <c r="E49" s="1"/>
      <c r="F49" s="1"/>
      <c r="G49" s="16">
        <v>0</v>
      </c>
      <c r="H49" s="16"/>
      <c r="I49" s="16">
        <v>0</v>
      </c>
      <c r="J49" s="16"/>
      <c r="K49" s="16">
        <v>3000</v>
      </c>
    </row>
    <row r="50" spans="1:11" ht="15.75" thickBot="1" x14ac:dyDescent="0.3">
      <c r="A50" s="1"/>
      <c r="B50" s="1"/>
      <c r="C50" s="1" t="s">
        <v>50</v>
      </c>
      <c r="D50" s="1"/>
      <c r="E50" s="1"/>
      <c r="F50" s="1"/>
      <c r="G50" s="14">
        <v>0</v>
      </c>
      <c r="H50" s="16"/>
      <c r="I50" s="14">
        <v>0</v>
      </c>
      <c r="J50" s="16"/>
      <c r="K50" s="14">
        <v>10385</v>
      </c>
    </row>
    <row r="51" spans="1:11" ht="15.75" thickBot="1" x14ac:dyDescent="0.3">
      <c r="A51" s="1"/>
      <c r="B51" s="1" t="s">
        <v>51</v>
      </c>
      <c r="C51" s="1"/>
      <c r="D51" s="1"/>
      <c r="E51" s="1"/>
      <c r="F51" s="1"/>
      <c r="G51" s="15">
        <f>ROUND(G6+G18+G45+SUM(G48:G50),5)</f>
        <v>1334.99</v>
      </c>
      <c r="H51" s="16"/>
      <c r="I51" s="15">
        <f>ROUND(I6+I18+I45+SUM(I48:I50),5)</f>
        <v>3504.91</v>
      </c>
      <c r="J51" s="16"/>
      <c r="K51" s="15">
        <f>ROUND(K6+K18+K45+SUM(K48:K50),5)</f>
        <v>42000</v>
      </c>
    </row>
    <row r="52" spans="1:11" s="6" customFormat="1" ht="12" thickBot="1" x14ac:dyDescent="0.25">
      <c r="A52" s="1" t="s">
        <v>64</v>
      </c>
      <c r="B52" s="1"/>
      <c r="C52" s="1"/>
      <c r="D52" s="1"/>
      <c r="E52" s="1"/>
      <c r="F52" s="1"/>
      <c r="G52" s="18">
        <f>ROUND(G5-G51,5)</f>
        <v>-1334.99</v>
      </c>
      <c r="H52" s="22"/>
      <c r="I52" s="18">
        <f>ROUND(I5-I51,5)</f>
        <v>38495.089999999997</v>
      </c>
      <c r="J52" s="22"/>
      <c r="K52" s="18">
        <f>ROUND(K5-K51,5)</f>
        <v>0</v>
      </c>
    </row>
    <row r="53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3:48 PM
&amp;"Arial,Bold"&amp;8 10/02/18
&amp;"Arial,Bold"&amp;8 Cash Basis&amp;C&amp;"Arial,Bold"&amp;12 Tarzana Neighborhood Council
&amp;"Arial,Bold"&amp;14 Profit &amp;&amp; Loss Budget Performance
&amp;"Arial,Bold"&amp;10 September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C83E-26A7-40C0-B427-C1B54B1EDFC4}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.28515625" style="11" customWidth="1"/>
    <col min="2" max="2" width="5.85546875" style="11" customWidth="1"/>
    <col min="3" max="3" width="7.42578125" style="11" customWidth="1"/>
    <col min="4" max="4" width="29.7109375" style="11" customWidth="1"/>
    <col min="5" max="5" width="12.85546875" style="12" customWidth="1"/>
  </cols>
  <sheetData>
    <row r="3" spans="1:5" s="10" customFormat="1" ht="15.75" thickBot="1" x14ac:dyDescent="0.3">
      <c r="A3" s="7"/>
      <c r="B3" s="7"/>
      <c r="C3" s="7"/>
      <c r="D3" s="7"/>
      <c r="E3" s="13" t="s">
        <v>52</v>
      </c>
    </row>
    <row r="4" spans="1:5" ht="15.75" thickTop="1" x14ac:dyDescent="0.25">
      <c r="A4" s="1" t="s">
        <v>53</v>
      </c>
      <c r="B4" s="1"/>
      <c r="C4" s="1"/>
      <c r="D4" s="1"/>
      <c r="E4" s="4"/>
    </row>
    <row r="5" spans="1:5" x14ac:dyDescent="0.25">
      <c r="A5" s="1"/>
      <c r="B5" s="1" t="s">
        <v>54</v>
      </c>
      <c r="C5" s="1"/>
      <c r="D5" s="1"/>
      <c r="E5" s="4"/>
    </row>
    <row r="6" spans="1:5" x14ac:dyDescent="0.25">
      <c r="A6" s="1"/>
      <c r="B6" s="1"/>
      <c r="C6" s="1" t="s">
        <v>55</v>
      </c>
      <c r="D6" s="1"/>
      <c r="E6" s="4"/>
    </row>
    <row r="7" spans="1:5" ht="15.75" thickBot="1" x14ac:dyDescent="0.3">
      <c r="A7" s="1"/>
      <c r="B7" s="1"/>
      <c r="C7" s="1"/>
      <c r="D7" s="1" t="s">
        <v>56</v>
      </c>
      <c r="E7" s="17">
        <v>38495.089999999997</v>
      </c>
    </row>
    <row r="8" spans="1:5" ht="15.75" thickBot="1" x14ac:dyDescent="0.3">
      <c r="A8" s="1"/>
      <c r="B8" s="1"/>
      <c r="C8" s="1" t="s">
        <v>57</v>
      </c>
      <c r="D8" s="1"/>
      <c r="E8" s="15">
        <f>ROUND(SUM(E6:E7),5)</f>
        <v>38495.089999999997</v>
      </c>
    </row>
    <row r="9" spans="1:5" ht="15.75" thickBot="1" x14ac:dyDescent="0.3">
      <c r="A9" s="1"/>
      <c r="B9" s="1" t="s">
        <v>58</v>
      </c>
      <c r="C9" s="1"/>
      <c r="D9" s="1"/>
      <c r="E9" s="15">
        <f>ROUND(E5+E8,5)</f>
        <v>38495.089999999997</v>
      </c>
    </row>
    <row r="10" spans="1:5" s="6" customFormat="1" ht="12" thickBot="1" x14ac:dyDescent="0.25">
      <c r="A10" s="1" t="s">
        <v>59</v>
      </c>
      <c r="B10" s="1"/>
      <c r="C10" s="1"/>
      <c r="D10" s="1"/>
      <c r="E10" s="18">
        <f>ROUND(E4+E9,5)</f>
        <v>38495.089999999997</v>
      </c>
    </row>
    <row r="11" spans="1:5" ht="15.75" thickTop="1" x14ac:dyDescent="0.25">
      <c r="A11" s="1" t="s">
        <v>60</v>
      </c>
      <c r="B11" s="1"/>
      <c r="C11" s="1"/>
      <c r="D11" s="1"/>
      <c r="E11" s="19"/>
    </row>
    <row r="12" spans="1:5" x14ac:dyDescent="0.25">
      <c r="A12" s="1"/>
      <c r="B12" s="1" t="s">
        <v>61</v>
      </c>
      <c r="C12" s="1"/>
      <c r="D12" s="1"/>
      <c r="E12" s="19"/>
    </row>
    <row r="13" spans="1:5" ht="15.75" thickBot="1" x14ac:dyDescent="0.3">
      <c r="A13" s="1"/>
      <c r="B13" s="1"/>
      <c r="C13" s="1" t="s">
        <v>64</v>
      </c>
      <c r="D13" s="1"/>
      <c r="E13" s="17">
        <v>38495.089999999997</v>
      </c>
    </row>
    <row r="14" spans="1:5" ht="15.75" thickBot="1" x14ac:dyDescent="0.3">
      <c r="A14" s="1"/>
      <c r="B14" s="1" t="s">
        <v>62</v>
      </c>
      <c r="C14" s="1"/>
      <c r="D14" s="1"/>
      <c r="E14" s="15">
        <f>ROUND(SUM(E12:E13),5)</f>
        <v>38495.089999999997</v>
      </c>
    </row>
    <row r="15" spans="1:5" s="6" customFormat="1" ht="12" thickBot="1" x14ac:dyDescent="0.25">
      <c r="A15" s="1" t="s">
        <v>63</v>
      </c>
      <c r="B15" s="1"/>
      <c r="C15" s="1"/>
      <c r="D15" s="1"/>
      <c r="E15" s="18">
        <f>ROUND(E11+E14,5)</f>
        <v>38495.089999999997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3:52 PM
&amp;"Arial,Bold"&amp;8 10/02/18
&amp;"Arial,Bold"&amp;8 Cash Basis&amp;C&amp;"Arial,Bold"&amp;12 Tarzana Neighborhood Council
&amp;"Arial,Bold"&amp;14 Balance Sheet
&amp;"Arial,Bold"&amp;10 As of September 30,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104775</xdr:colOff>
                <xdr:row>3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104775</xdr:colOff>
                <xdr:row>3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2018-10-02T23:00:25Z</cp:lastPrinted>
  <dcterms:created xsi:type="dcterms:W3CDTF">2018-10-02T22:48:19Z</dcterms:created>
  <dcterms:modified xsi:type="dcterms:W3CDTF">2018-10-02T23:07:06Z</dcterms:modified>
</cp:coreProperties>
</file>