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15192" windowHeight="925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O78" i="1"/>
  <c r="O79" s="1"/>
  <c r="L113"/>
  <c r="M113"/>
  <c r="N66"/>
  <c r="O63"/>
  <c r="Q63" s="1"/>
  <c r="N79"/>
  <c r="N107"/>
  <c r="O110"/>
  <c r="Q110" s="1"/>
  <c r="Q43"/>
  <c r="P43"/>
  <c r="O43"/>
  <c r="N43"/>
  <c r="O42"/>
  <c r="Q42" s="1"/>
  <c r="P107"/>
  <c r="O106"/>
  <c r="Q106" s="1"/>
  <c r="M107"/>
  <c r="O104"/>
  <c r="O56"/>
  <c r="Q56" s="1"/>
  <c r="O105"/>
  <c r="M43"/>
  <c r="O41"/>
  <c r="Q41" s="1"/>
  <c r="M66"/>
  <c r="P66"/>
  <c r="O15"/>
  <c r="Q15" s="1"/>
  <c r="M93"/>
  <c r="M87"/>
  <c r="M79"/>
  <c r="M51"/>
  <c r="M31"/>
  <c r="M24"/>
  <c r="P16"/>
  <c r="M16"/>
  <c r="O5"/>
  <c r="Q5" s="1"/>
  <c r="O6"/>
  <c r="Q6" s="1"/>
  <c r="O7"/>
  <c r="Q7"/>
  <c r="O8"/>
  <c r="Q8" s="1"/>
  <c r="O9"/>
  <c r="Q9"/>
  <c r="O10"/>
  <c r="Q10" s="1"/>
  <c r="O11"/>
  <c r="Q11"/>
  <c r="O12"/>
  <c r="Q12" s="1"/>
  <c r="O13"/>
  <c r="Q13"/>
  <c r="O14"/>
  <c r="Q14" s="1"/>
  <c r="B16"/>
  <c r="C16"/>
  <c r="D16"/>
  <c r="E16"/>
  <c r="F16"/>
  <c r="G16"/>
  <c r="H16"/>
  <c r="I16"/>
  <c r="J16"/>
  <c r="K16"/>
  <c r="L16"/>
  <c r="O19"/>
  <c r="Q19" s="1"/>
  <c r="O20"/>
  <c r="Q20" s="1"/>
  <c r="O21"/>
  <c r="Q21" s="1"/>
  <c r="O22"/>
  <c r="Q22" s="1"/>
  <c r="O23"/>
  <c r="Q23"/>
  <c r="B24"/>
  <c r="C24"/>
  <c r="D24"/>
  <c r="E24"/>
  <c r="F24"/>
  <c r="G24"/>
  <c r="H24"/>
  <c r="I24"/>
  <c r="J24"/>
  <c r="K24"/>
  <c r="L24"/>
  <c r="P24"/>
  <c r="O27"/>
  <c r="Q27" s="1"/>
  <c r="O28"/>
  <c r="Q28" s="1"/>
  <c r="O29"/>
  <c r="Q29" s="1"/>
  <c r="O30"/>
  <c r="Q30" s="1"/>
  <c r="B31"/>
  <c r="C31"/>
  <c r="D31"/>
  <c r="E31"/>
  <c r="F31"/>
  <c r="G31"/>
  <c r="H31"/>
  <c r="I31"/>
  <c r="J31"/>
  <c r="K31"/>
  <c r="L31"/>
  <c r="P31"/>
  <c r="O34"/>
  <c r="O35"/>
  <c r="Q35" s="1"/>
  <c r="O36"/>
  <c r="Q36" s="1"/>
  <c r="O37"/>
  <c r="Q37" s="1"/>
  <c r="O38"/>
  <c r="Q38"/>
  <c r="O39"/>
  <c r="Q39" s="1"/>
  <c r="O40"/>
  <c r="Q40" s="1"/>
  <c r="B43"/>
  <c r="C43"/>
  <c r="D43"/>
  <c r="E43"/>
  <c r="F43"/>
  <c r="G43"/>
  <c r="H43"/>
  <c r="I43"/>
  <c r="J43"/>
  <c r="K43"/>
  <c r="L43"/>
  <c r="O46"/>
  <c r="Q46" s="1"/>
  <c r="O47"/>
  <c r="Q47" s="1"/>
  <c r="O48"/>
  <c r="Q48" s="1"/>
  <c r="O49"/>
  <c r="Q49" s="1"/>
  <c r="O50"/>
  <c r="Q50" s="1"/>
  <c r="B51"/>
  <c r="C51"/>
  <c r="D51"/>
  <c r="E51"/>
  <c r="F51"/>
  <c r="G51"/>
  <c r="H51"/>
  <c r="I51"/>
  <c r="J51"/>
  <c r="K51"/>
  <c r="L51"/>
  <c r="P51"/>
  <c r="O55"/>
  <c r="O57"/>
  <c r="Q57" s="1"/>
  <c r="O58"/>
  <c r="Q58" s="1"/>
  <c r="O59"/>
  <c r="Q59" s="1"/>
  <c r="O60"/>
  <c r="Q60" s="1"/>
  <c r="O61"/>
  <c r="Q61" s="1"/>
  <c r="O62"/>
  <c r="Q62" s="1"/>
  <c r="O64"/>
  <c r="Q64"/>
  <c r="B66"/>
  <c r="C66"/>
  <c r="D66"/>
  <c r="E66"/>
  <c r="F66"/>
  <c r="G66"/>
  <c r="H66"/>
  <c r="I66"/>
  <c r="J66"/>
  <c r="K66"/>
  <c r="L66"/>
  <c r="O69"/>
  <c r="Q69" s="1"/>
  <c r="O73"/>
  <c r="Q73" s="1"/>
  <c r="O74"/>
  <c r="O75"/>
  <c r="Q75" s="1"/>
  <c r="O76"/>
  <c r="Q76" s="1"/>
  <c r="O77"/>
  <c r="Q77" s="1"/>
  <c r="B79"/>
  <c r="C79"/>
  <c r="D79"/>
  <c r="E79"/>
  <c r="F79"/>
  <c r="G79"/>
  <c r="H79"/>
  <c r="I79"/>
  <c r="J79"/>
  <c r="K79"/>
  <c r="L79"/>
  <c r="P79"/>
  <c r="O82"/>
  <c r="Q82" s="1"/>
  <c r="O83"/>
  <c r="Q83" s="1"/>
  <c r="O84"/>
  <c r="Q84" s="1"/>
  <c r="O85"/>
  <c r="Q85" s="1"/>
  <c r="O86"/>
  <c r="Q86" s="1"/>
  <c r="B87"/>
  <c r="C87"/>
  <c r="D87"/>
  <c r="E87"/>
  <c r="F87"/>
  <c r="G87"/>
  <c r="H87"/>
  <c r="I87"/>
  <c r="J87"/>
  <c r="K87"/>
  <c r="L87"/>
  <c r="P87"/>
  <c r="O91"/>
  <c r="O93" s="1"/>
  <c r="O92"/>
  <c r="Q92" s="1"/>
  <c r="B93"/>
  <c r="B113" s="1"/>
  <c r="C93"/>
  <c r="D93"/>
  <c r="E93"/>
  <c r="F93"/>
  <c r="G93"/>
  <c r="H93"/>
  <c r="I93"/>
  <c r="J93"/>
  <c r="K93"/>
  <c r="L93"/>
  <c r="P93"/>
  <c r="O96"/>
  <c r="Q96" s="1"/>
  <c r="O101"/>
  <c r="O102"/>
  <c r="Q102"/>
  <c r="O103"/>
  <c r="Q103" s="1"/>
  <c r="Q104"/>
  <c r="B107"/>
  <c r="C107"/>
  <c r="D107"/>
  <c r="E107"/>
  <c r="F107"/>
  <c r="G107"/>
  <c r="H107"/>
  <c r="I107"/>
  <c r="I113"/>
  <c r="J107"/>
  <c r="K107"/>
  <c r="L107"/>
  <c r="H113"/>
  <c r="Q105"/>
  <c r="Q34"/>
  <c r="Q78" l="1"/>
  <c r="N113"/>
  <c r="Q16"/>
  <c r="E113"/>
  <c r="F113"/>
  <c r="O87"/>
  <c r="J113"/>
  <c r="Q79"/>
  <c r="O66"/>
  <c r="O113" s="1"/>
  <c r="O31"/>
  <c r="O24"/>
  <c r="O16"/>
  <c r="Q93"/>
  <c r="G113"/>
  <c r="C113"/>
  <c r="Q55"/>
  <c r="K113"/>
  <c r="D113"/>
  <c r="O51"/>
  <c r="P113"/>
  <c r="O107"/>
  <c r="Q51"/>
  <c r="Q66"/>
  <c r="Q87"/>
  <c r="Q31"/>
  <c r="Q24"/>
  <c r="Q101"/>
  <c r="Q107" s="1"/>
  <c r="Q91"/>
  <c r="Q113" l="1"/>
</calcChain>
</file>

<file path=xl/sharedStrings.xml><?xml version="1.0" encoding="utf-8"?>
<sst xmlns="http://schemas.openxmlformats.org/spreadsheetml/2006/main" count="95" uniqueCount="80">
  <si>
    <t>Total</t>
  </si>
  <si>
    <t>Handicapped Improvements</t>
  </si>
  <si>
    <t>Tarzana Library</t>
  </si>
  <si>
    <t xml:space="preserve">SOCES </t>
  </si>
  <si>
    <t>Garden Project 5th Grade</t>
  </si>
  <si>
    <t>Tarzana El</t>
  </si>
  <si>
    <t>Young Reader Program</t>
  </si>
  <si>
    <t>Misc administrative supplies</t>
  </si>
  <si>
    <t>Childrens Books</t>
  </si>
  <si>
    <t>Roof</t>
  </si>
  <si>
    <t>Neighborhood Watch Signs</t>
  </si>
  <si>
    <t>DVD's</t>
  </si>
  <si>
    <t>Equipment/book carts</t>
  </si>
  <si>
    <t>Replacement Windows</t>
  </si>
  <si>
    <t>General</t>
  </si>
  <si>
    <t>Copier</t>
  </si>
  <si>
    <t>Wilbur School</t>
  </si>
  <si>
    <t>Tarzana Welcome Sign</t>
  </si>
  <si>
    <t>Shelves</t>
  </si>
  <si>
    <t>Tarzana Rec Center</t>
  </si>
  <si>
    <t>Trophies &amp; Uniforms</t>
  </si>
  <si>
    <t xml:space="preserve">Vanalden El </t>
  </si>
  <si>
    <t>Art Project</t>
  </si>
  <si>
    <t>Entertainment Center</t>
  </si>
  <si>
    <t>Subtotal</t>
  </si>
  <si>
    <t>Benches</t>
  </si>
  <si>
    <t>LAFD #93</t>
  </si>
  <si>
    <t>Computer &amp; Cameras</t>
  </si>
  <si>
    <t>Musical Instruments</t>
  </si>
  <si>
    <t>Music cabinets</t>
  </si>
  <si>
    <t>Projects by Organization</t>
  </si>
  <si>
    <t>Tarzana Community Center</t>
  </si>
  <si>
    <t>Subtotal paid to date</t>
  </si>
  <si>
    <t>Approved- not yet paid</t>
  </si>
  <si>
    <t>Paid in Fiscal Year Ending June 30</t>
  </si>
  <si>
    <t>Sound System</t>
  </si>
  <si>
    <t>Drapes</t>
  </si>
  <si>
    <t>Landscaping</t>
  </si>
  <si>
    <t>LAPD-West Valley</t>
  </si>
  <si>
    <t>Digital Cameras</t>
  </si>
  <si>
    <t>Portola Middle</t>
  </si>
  <si>
    <t>Nestle Ave School</t>
  </si>
  <si>
    <t>Counselor 2007/8 School Year</t>
  </si>
  <si>
    <t>UV Window Film</t>
  </si>
  <si>
    <t>Table/CD Cases</t>
  </si>
  <si>
    <t>Carnival Games</t>
  </si>
  <si>
    <t>Marquee</t>
  </si>
  <si>
    <t>Smart Music Program</t>
  </si>
  <si>
    <t>Security Cases</t>
  </si>
  <si>
    <t>Laminating Machine</t>
  </si>
  <si>
    <t>Median- Design</t>
  </si>
  <si>
    <t>SLO Bike</t>
  </si>
  <si>
    <t>Benches for Safe Zone</t>
  </si>
  <si>
    <t>NPG Emergency Prep. Container</t>
  </si>
  <si>
    <t>Million Trees LA</t>
  </si>
  <si>
    <t>Computers</t>
  </si>
  <si>
    <t>NPG Gym Equipment</t>
  </si>
  <si>
    <t>Benches (3/11)</t>
  </si>
  <si>
    <t>Million Trees LA (3/11)</t>
  </si>
  <si>
    <t>Public Works Projects (3/11)</t>
  </si>
  <si>
    <t>Duplicator</t>
  </si>
  <si>
    <t>Banners (3/11)</t>
  </si>
  <si>
    <t>PALS Computer (3/11)</t>
  </si>
  <si>
    <t>NPG Physical Ed Program</t>
  </si>
  <si>
    <t>Outdoor Lighting</t>
  </si>
  <si>
    <t>Mecca Park Sign (4/12)</t>
  </si>
  <si>
    <t>Carnival Games (3/12)</t>
  </si>
  <si>
    <t>Music Program (3/12)</t>
  </si>
  <si>
    <t xml:space="preserve">NPG Physical Ed Program(2/12) </t>
  </si>
  <si>
    <t>NPG Emergency Prepared Equip</t>
  </si>
  <si>
    <t>Outdoor Drainage Repair</t>
  </si>
  <si>
    <t>T-Shirts-Camp</t>
  </si>
  <si>
    <t>Assorted Supplies</t>
  </si>
  <si>
    <t>Benches Herb Garden-Eagle Scout</t>
  </si>
  <si>
    <t>NPG Physical Ed Program 2014-15</t>
  </si>
  <si>
    <t>Jackets Baker-Vegas Run</t>
  </si>
  <si>
    <t>T-Shirts Baker-Vegas Run 2016</t>
  </si>
  <si>
    <t>NPG Accelerated Reader Program</t>
  </si>
  <si>
    <t>West Valley Animal Shelter</t>
  </si>
  <si>
    <t>Dog Beds Etc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</si>
</sst>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44" fontId="0" fillId="0" borderId="0" xfId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4" fontId="3" fillId="0" borderId="0" xfId="1" applyFont="1" applyAlignment="1">
      <alignment horizontal="centerContinuous"/>
    </xf>
    <xf numFmtId="44" fontId="3" fillId="0" borderId="0" xfId="1" applyFont="1" applyAlignment="1">
      <alignment horizontal="center"/>
    </xf>
    <xf numFmtId="1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44" fontId="0" fillId="0" borderId="1" xfId="1" applyFont="1" applyBorder="1"/>
    <xf numFmtId="0" fontId="5" fillId="0" borderId="0" xfId="0" applyFont="1" applyAlignment="1">
      <alignment horizontal="right"/>
    </xf>
    <xf numFmtId="44" fontId="0" fillId="0" borderId="2" xfId="1" applyFont="1" applyBorder="1"/>
    <xf numFmtId="44" fontId="0" fillId="0" borderId="3" xfId="1" applyFont="1" applyBorder="1"/>
    <xf numFmtId="44" fontId="3" fillId="0" borderId="0" xfId="1" applyFont="1" applyAlignment="1">
      <alignment horizontal="center" wrapText="1"/>
    </xf>
    <xf numFmtId="44" fontId="0" fillId="0" borderId="0" xfId="1" applyFont="1" applyBorder="1"/>
    <xf numFmtId="0" fontId="5" fillId="0" borderId="0" xfId="0" applyFont="1"/>
    <xf numFmtId="0" fontId="5" fillId="0" borderId="0" xfId="0" applyFont="1" applyAlignment="1">
      <alignment wrapText="1"/>
    </xf>
    <xf numFmtId="44" fontId="0" fillId="0" borderId="0" xfId="0" applyNumberFormat="1"/>
    <xf numFmtId="0" fontId="3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4" fontId="2" fillId="0" borderId="0" xfId="1" applyFont="1"/>
    <xf numFmtId="44" fontId="5" fillId="0" borderId="0" xfId="1" applyFont="1"/>
    <xf numFmtId="44" fontId="2" fillId="0" borderId="0" xfId="1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5"/>
  <sheetViews>
    <sheetView tabSelected="1" workbookViewId="0">
      <pane xSplit="1" ySplit="2" topLeftCell="B105" activePane="bottomRight" state="frozen"/>
      <selection pane="topRight" activeCell="B1" sqref="B1"/>
      <selection pane="bottomLeft" activeCell="A3" sqref="A3"/>
      <selection pane="bottomRight" activeCell="N116" sqref="N116"/>
    </sheetView>
  </sheetViews>
  <sheetFormatPr defaultRowHeight="13.2"/>
  <cols>
    <col min="1" max="1" width="27.6640625" customWidth="1"/>
    <col min="2" max="2" width="10.44140625" style="2" bestFit="1" customWidth="1"/>
    <col min="3" max="3" width="11.44140625" style="2" bestFit="1" customWidth="1"/>
    <col min="4" max="4" width="11.6640625" style="2" customWidth="1"/>
    <col min="5" max="5" width="11.44140625" style="2" bestFit="1" customWidth="1"/>
    <col min="6" max="7" width="10.44140625" style="2" bestFit="1" customWidth="1"/>
    <col min="8" max="8" width="11.44140625" style="2" bestFit="1" customWidth="1"/>
    <col min="9" max="9" width="12.44140625" style="2" bestFit="1" customWidth="1"/>
    <col min="10" max="10" width="11.44140625" style="2" bestFit="1" customWidth="1"/>
    <col min="11" max="12" width="10.44140625" style="2" bestFit="1" customWidth="1"/>
    <col min="13" max="13" width="12.44140625" style="2" bestFit="1" customWidth="1"/>
    <col min="14" max="14" width="12.44140625" style="2" customWidth="1"/>
    <col min="15" max="15" width="12.44140625" style="2" bestFit="1" customWidth="1"/>
    <col min="16" max="16" width="11.44140625" customWidth="1"/>
    <col min="17" max="17" width="12.44140625" customWidth="1"/>
  </cols>
  <sheetData>
    <row r="1" spans="1:17" ht="23.25" customHeight="1">
      <c r="B1" s="6" t="s">
        <v>34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7" s="1" customFormat="1" ht="38.25" customHeight="1">
      <c r="A2" s="1" t="s">
        <v>30</v>
      </c>
      <c r="B2" s="8">
        <v>2004</v>
      </c>
      <c r="C2" s="8">
        <v>2005</v>
      </c>
      <c r="D2" s="8">
        <v>2006</v>
      </c>
      <c r="E2" s="9">
        <v>2007</v>
      </c>
      <c r="F2" s="9">
        <v>2008</v>
      </c>
      <c r="G2" s="9">
        <v>2009</v>
      </c>
      <c r="H2" s="9">
        <v>2010</v>
      </c>
      <c r="I2" s="9">
        <v>2011</v>
      </c>
      <c r="J2" s="9">
        <v>2012</v>
      </c>
      <c r="K2" s="1">
        <v>2013</v>
      </c>
      <c r="L2" s="1">
        <v>2014</v>
      </c>
      <c r="M2" s="1">
        <v>2015</v>
      </c>
      <c r="N2" s="1">
        <v>2016</v>
      </c>
      <c r="O2" s="16" t="s">
        <v>32</v>
      </c>
      <c r="P2" s="10" t="s">
        <v>33</v>
      </c>
      <c r="Q2" s="1" t="s">
        <v>0</v>
      </c>
    </row>
    <row r="3" spans="1:17" s="1" customFormat="1" ht="12.75" customHeight="1">
      <c r="B3" s="8"/>
      <c r="C3" s="8"/>
      <c r="D3" s="8"/>
      <c r="E3" s="9"/>
      <c r="F3" s="9"/>
      <c r="G3" s="9"/>
      <c r="H3" s="9"/>
      <c r="I3" s="9"/>
      <c r="J3" s="16"/>
      <c r="O3" s="7"/>
      <c r="P3" s="10"/>
    </row>
    <row r="4" spans="1:17">
      <c r="A4" s="4" t="s">
        <v>31</v>
      </c>
      <c r="P4" s="2"/>
      <c r="Q4" s="2"/>
    </row>
    <row r="5" spans="1:17">
      <c r="A5" t="s">
        <v>1</v>
      </c>
      <c r="B5" s="2">
        <v>2764.62</v>
      </c>
      <c r="C5" s="2">
        <v>11806.2</v>
      </c>
      <c r="D5" s="2">
        <v>429.18</v>
      </c>
      <c r="O5" s="2">
        <f t="shared" ref="O5:O10" si="0">SUM(B5:H5)</f>
        <v>15000</v>
      </c>
      <c r="P5" s="2"/>
      <c r="Q5" s="2">
        <f t="shared" ref="Q5:Q10" si="1">SUM(O5:P5)</f>
        <v>15000</v>
      </c>
    </row>
    <row r="6" spans="1:17">
      <c r="A6" t="s">
        <v>9</v>
      </c>
      <c r="C6" s="2">
        <v>3020</v>
      </c>
      <c r="D6" s="2">
        <v>480</v>
      </c>
      <c r="O6" s="2">
        <f t="shared" si="0"/>
        <v>3500</v>
      </c>
      <c r="P6" s="2"/>
      <c r="Q6" s="2">
        <f t="shared" si="1"/>
        <v>3500</v>
      </c>
    </row>
    <row r="7" spans="1:17">
      <c r="A7" t="s">
        <v>13</v>
      </c>
      <c r="D7" s="2">
        <v>1874.5</v>
      </c>
      <c r="O7" s="2">
        <f t="shared" si="0"/>
        <v>1874.5</v>
      </c>
      <c r="P7" s="2"/>
      <c r="Q7" s="2">
        <f t="shared" si="1"/>
        <v>1874.5</v>
      </c>
    </row>
    <row r="8" spans="1:17">
      <c r="A8" t="s">
        <v>23</v>
      </c>
      <c r="E8" s="2">
        <v>13274.27</v>
      </c>
      <c r="O8" s="2">
        <f t="shared" si="0"/>
        <v>13274.27</v>
      </c>
      <c r="P8" s="2"/>
      <c r="Q8" s="2">
        <f t="shared" si="1"/>
        <v>13274.27</v>
      </c>
    </row>
    <row r="9" spans="1:17">
      <c r="A9" t="s">
        <v>37</v>
      </c>
      <c r="E9" s="2">
        <v>2211</v>
      </c>
      <c r="O9" s="2">
        <f t="shared" si="0"/>
        <v>2211</v>
      </c>
      <c r="P9" s="2"/>
      <c r="Q9" s="2">
        <f t="shared" si="1"/>
        <v>2211</v>
      </c>
    </row>
    <row r="10" spans="1:17">
      <c r="A10" t="s">
        <v>43</v>
      </c>
      <c r="G10" s="2">
        <v>1730</v>
      </c>
      <c r="O10" s="2">
        <f t="shared" si="0"/>
        <v>1730</v>
      </c>
      <c r="P10" s="2">
        <v>0</v>
      </c>
      <c r="Q10" s="2">
        <f t="shared" si="1"/>
        <v>1730</v>
      </c>
    </row>
    <row r="11" spans="1:17" ht="26.4">
      <c r="A11" s="19" t="s">
        <v>53</v>
      </c>
      <c r="I11" s="2">
        <v>6804.98</v>
      </c>
      <c r="O11" s="2">
        <f>SUM(B11:I11)</f>
        <v>6804.98</v>
      </c>
      <c r="P11" s="2">
        <v>0</v>
      </c>
      <c r="Q11" s="2">
        <f>SUM(O11:P11)</f>
        <v>6804.98</v>
      </c>
    </row>
    <row r="12" spans="1:17">
      <c r="A12" t="s">
        <v>64</v>
      </c>
      <c r="J12" s="2">
        <v>5000</v>
      </c>
      <c r="O12" s="2">
        <f>SUM(B12:J12)</f>
        <v>5000</v>
      </c>
      <c r="P12" s="2">
        <v>0</v>
      </c>
      <c r="Q12" s="2">
        <f>SUM(O12:P12)</f>
        <v>5000</v>
      </c>
    </row>
    <row r="13" spans="1:17" ht="26.4">
      <c r="A13" s="19" t="s">
        <v>69</v>
      </c>
      <c r="K13" s="2">
        <v>607.07000000000005</v>
      </c>
      <c r="O13" s="2">
        <f>SUM(B13:L13)</f>
        <v>607.07000000000005</v>
      </c>
      <c r="P13" s="2">
        <v>0</v>
      </c>
      <c r="Q13" s="2">
        <f>SUM(O13:P13)</f>
        <v>607.07000000000005</v>
      </c>
    </row>
    <row r="14" spans="1:17">
      <c r="A14" t="s">
        <v>70</v>
      </c>
      <c r="K14" s="2">
        <v>5000</v>
      </c>
      <c r="O14" s="2">
        <f>SUM(B14:L14)</f>
        <v>5000</v>
      </c>
      <c r="P14" s="2">
        <v>0</v>
      </c>
      <c r="Q14" s="2">
        <f>SUM(O14:P14)</f>
        <v>5000</v>
      </c>
    </row>
    <row r="15" spans="1:17" ht="26.4">
      <c r="A15" s="19" t="s">
        <v>73</v>
      </c>
      <c r="M15" s="2">
        <v>178.01</v>
      </c>
      <c r="O15" s="2">
        <f>SUM(B15:M15)</f>
        <v>178.01</v>
      </c>
      <c r="P15" s="2">
        <v>0</v>
      </c>
      <c r="Q15" s="2">
        <f>SUM(O15:P15)</f>
        <v>178.01</v>
      </c>
    </row>
    <row r="16" spans="1:17">
      <c r="A16" s="11" t="s">
        <v>24</v>
      </c>
      <c r="B16" s="12">
        <f t="shared" ref="B16:I16" si="2">SUM(B5:B11)</f>
        <v>2764.62</v>
      </c>
      <c r="C16" s="12">
        <f t="shared" si="2"/>
        <v>14826.2</v>
      </c>
      <c r="D16" s="12">
        <f t="shared" si="2"/>
        <v>2783.6800000000003</v>
      </c>
      <c r="E16" s="12">
        <f t="shared" si="2"/>
        <v>15485.27</v>
      </c>
      <c r="F16" s="12">
        <f t="shared" si="2"/>
        <v>0</v>
      </c>
      <c r="G16" s="12">
        <f t="shared" si="2"/>
        <v>1730</v>
      </c>
      <c r="H16" s="12">
        <f t="shared" si="2"/>
        <v>0</v>
      </c>
      <c r="I16" s="12">
        <f t="shared" si="2"/>
        <v>6804.98</v>
      </c>
      <c r="J16" s="12">
        <f>SUM(J5:J13)</f>
        <v>5000</v>
      </c>
      <c r="K16" s="12">
        <f>SUM(K5:K14)</f>
        <v>5607.07</v>
      </c>
      <c r="L16" s="12">
        <f>SUM(L5:L14)</f>
        <v>0</v>
      </c>
      <c r="M16" s="12">
        <f>SUM(M5:M15)</f>
        <v>178.01</v>
      </c>
      <c r="N16" s="12"/>
      <c r="O16" s="12">
        <f>SUM(O5:O15)</f>
        <v>55179.83</v>
      </c>
      <c r="P16" s="12">
        <f>SUM(P5:P15)</f>
        <v>0</v>
      </c>
      <c r="Q16" s="12">
        <f>SUM(Q5:Q15)</f>
        <v>55179.83</v>
      </c>
    </row>
    <row r="17" spans="1:17">
      <c r="P17" s="2"/>
      <c r="Q17" s="2"/>
    </row>
    <row r="18" spans="1:17">
      <c r="A18" s="4" t="s">
        <v>2</v>
      </c>
      <c r="P18" s="2"/>
      <c r="Q18" s="2"/>
    </row>
    <row r="19" spans="1:17">
      <c r="A19" t="s">
        <v>8</v>
      </c>
      <c r="B19" s="2">
        <v>2500.59</v>
      </c>
      <c r="C19" s="2">
        <v>998.24</v>
      </c>
      <c r="O19" s="2">
        <f t="shared" ref="O19:O24" si="3">SUM(B19:H19)</f>
        <v>3498.83</v>
      </c>
      <c r="P19" s="2"/>
      <c r="Q19" s="2">
        <f>SUM(O19:P19)</f>
        <v>3498.83</v>
      </c>
    </row>
    <row r="20" spans="1:17">
      <c r="A20" t="s">
        <v>11</v>
      </c>
      <c r="C20" s="2">
        <v>750</v>
      </c>
      <c r="D20" s="2">
        <v>1733.21</v>
      </c>
      <c r="O20" s="2">
        <f t="shared" si="3"/>
        <v>2483.21</v>
      </c>
      <c r="P20" s="2"/>
      <c r="Q20" s="2">
        <f>SUM(O20:P20)</f>
        <v>2483.21</v>
      </c>
    </row>
    <row r="21" spans="1:17">
      <c r="A21" t="s">
        <v>11</v>
      </c>
      <c r="D21" s="2">
        <v>2951.1</v>
      </c>
      <c r="E21" s="2">
        <v>44.98</v>
      </c>
      <c r="O21" s="2">
        <f t="shared" si="3"/>
        <v>2996.08</v>
      </c>
      <c r="P21" s="2"/>
      <c r="Q21" s="2">
        <f>SUM(O21:P21)</f>
        <v>2996.08</v>
      </c>
    </row>
    <row r="22" spans="1:17">
      <c r="A22" t="s">
        <v>44</v>
      </c>
      <c r="G22" s="2">
        <v>1474.99</v>
      </c>
      <c r="O22" s="2">
        <f t="shared" si="3"/>
        <v>1474.99</v>
      </c>
      <c r="P22" s="2">
        <v>0</v>
      </c>
      <c r="Q22" s="2">
        <f>SUM(O22:P22)</f>
        <v>1474.99</v>
      </c>
    </row>
    <row r="23" spans="1:17">
      <c r="A23" s="18" t="s">
        <v>48</v>
      </c>
      <c r="G23" s="2">
        <v>648.66999999999996</v>
      </c>
      <c r="O23" s="2">
        <f t="shared" si="3"/>
        <v>648.66999999999996</v>
      </c>
      <c r="P23" s="2"/>
      <c r="Q23" s="2">
        <f>SUM(O23:P23)</f>
        <v>648.66999999999996</v>
      </c>
    </row>
    <row r="24" spans="1:17">
      <c r="A24" s="11" t="s">
        <v>24</v>
      </c>
      <c r="B24" s="12">
        <f>SUM(B19:B23)</f>
        <v>2500.59</v>
      </c>
      <c r="C24" s="12">
        <f t="shared" ref="C24:Q24" si="4">SUM(C19:C23)</f>
        <v>1748.24</v>
      </c>
      <c r="D24" s="12">
        <f t="shared" si="4"/>
        <v>4684.3099999999995</v>
      </c>
      <c r="E24" s="12">
        <f t="shared" si="4"/>
        <v>44.98</v>
      </c>
      <c r="F24" s="12">
        <f t="shared" si="4"/>
        <v>0</v>
      </c>
      <c r="G24" s="12">
        <f t="shared" si="4"/>
        <v>2123.66</v>
      </c>
      <c r="H24" s="12">
        <f t="shared" si="4"/>
        <v>0</v>
      </c>
      <c r="I24" s="12">
        <f>SUM(I19:I23)</f>
        <v>0</v>
      </c>
      <c r="J24" s="12">
        <f>SUM(J19:J23)</f>
        <v>0</v>
      </c>
      <c r="K24" s="12">
        <f>SUM(K19:K23)</f>
        <v>0</v>
      </c>
      <c r="L24" s="12">
        <f>SUM(L19:L23)</f>
        <v>0</v>
      </c>
      <c r="M24" s="12">
        <f>SUM(M19:M23)</f>
        <v>0</v>
      </c>
      <c r="N24" s="12"/>
      <c r="O24" s="12">
        <f t="shared" si="3"/>
        <v>11101.779999999999</v>
      </c>
      <c r="P24" s="12">
        <f t="shared" si="4"/>
        <v>0</v>
      </c>
      <c r="Q24" s="12">
        <f t="shared" si="4"/>
        <v>11101.779999999999</v>
      </c>
    </row>
    <row r="25" spans="1:17">
      <c r="P25" s="2"/>
      <c r="Q25" s="2"/>
    </row>
    <row r="26" spans="1:17" ht="12" customHeight="1">
      <c r="A26" s="4" t="s">
        <v>3</v>
      </c>
      <c r="P26" s="2"/>
      <c r="Q26" s="2"/>
    </row>
    <row r="27" spans="1:17">
      <c r="A27" t="s">
        <v>4</v>
      </c>
      <c r="B27" s="2">
        <v>322.7</v>
      </c>
      <c r="O27" s="2">
        <f>SUM(B27:H27)</f>
        <v>322.7</v>
      </c>
      <c r="P27" s="2"/>
      <c r="Q27" s="2">
        <f>SUM(O27:P27)</f>
        <v>322.7</v>
      </c>
    </row>
    <row r="28" spans="1:17">
      <c r="A28" t="s">
        <v>25</v>
      </c>
      <c r="F28" s="2">
        <v>3000</v>
      </c>
      <c r="O28" s="2">
        <f>SUM(B28:H28)</f>
        <v>3000</v>
      </c>
      <c r="P28" s="2"/>
      <c r="Q28" s="2">
        <f>SUM(O28:P28)</f>
        <v>3000</v>
      </c>
    </row>
    <row r="29" spans="1:17">
      <c r="A29" t="s">
        <v>29</v>
      </c>
      <c r="E29" s="2">
        <v>2500</v>
      </c>
      <c r="O29" s="2">
        <f>SUM(B29:H29)</f>
        <v>2500</v>
      </c>
      <c r="P29" s="2"/>
      <c r="Q29" s="2">
        <f>SUM(O29:P29)</f>
        <v>2500</v>
      </c>
    </row>
    <row r="30" spans="1:17">
      <c r="A30" s="18" t="s">
        <v>52</v>
      </c>
      <c r="H30" s="2">
        <v>2999.33</v>
      </c>
      <c r="O30" s="2">
        <f>SUM(B30:H30)</f>
        <v>2999.33</v>
      </c>
      <c r="P30" s="2"/>
      <c r="Q30" s="2">
        <f>SUM(O30:P30)</f>
        <v>2999.33</v>
      </c>
    </row>
    <row r="31" spans="1:17">
      <c r="A31" s="11" t="s">
        <v>24</v>
      </c>
      <c r="B31" s="12">
        <f>SUM(B27:B30)</f>
        <v>322.7</v>
      </c>
      <c r="C31" s="12">
        <f t="shared" ref="C31:H31" si="5">SUM(C27:C30)</f>
        <v>0</v>
      </c>
      <c r="D31" s="12">
        <f t="shared" si="5"/>
        <v>0</v>
      </c>
      <c r="E31" s="12">
        <f t="shared" si="5"/>
        <v>2500</v>
      </c>
      <c r="F31" s="12">
        <f t="shared" si="5"/>
        <v>3000</v>
      </c>
      <c r="G31" s="12">
        <f t="shared" si="5"/>
        <v>0</v>
      </c>
      <c r="H31" s="12">
        <f t="shared" si="5"/>
        <v>2999.33</v>
      </c>
      <c r="I31" s="12">
        <f>SUM(I27:I30)</f>
        <v>0</v>
      </c>
      <c r="J31" s="12">
        <f>SUM(J27:J30)</f>
        <v>0</v>
      </c>
      <c r="K31" s="12">
        <f>SUM(K27:K30)</f>
        <v>0</v>
      </c>
      <c r="L31" s="12">
        <f>SUM(L27:L30)</f>
        <v>0</v>
      </c>
      <c r="M31" s="12">
        <f>SUM(M27:M30)</f>
        <v>0</v>
      </c>
      <c r="N31" s="12"/>
      <c r="O31" s="12">
        <f>SUM(B31:H31)</f>
        <v>8822.0299999999988</v>
      </c>
      <c r="P31" s="12">
        <f>SUM(P27:P30)</f>
        <v>0</v>
      </c>
      <c r="Q31" s="12">
        <f>SUM(Q27:Q30)</f>
        <v>8822.0299999999988</v>
      </c>
    </row>
    <row r="32" spans="1:17">
      <c r="P32" s="2"/>
      <c r="Q32" s="2"/>
    </row>
    <row r="33" spans="1:17">
      <c r="A33" s="4" t="s">
        <v>5</v>
      </c>
      <c r="P33" s="2"/>
      <c r="Q33" s="2"/>
    </row>
    <row r="34" spans="1:17">
      <c r="A34" t="s">
        <v>7</v>
      </c>
      <c r="B34" s="2">
        <v>2479.87</v>
      </c>
      <c r="O34" s="2">
        <f>SUM(B34:H34)</f>
        <v>2479.87</v>
      </c>
      <c r="P34" s="2"/>
      <c r="Q34" s="2">
        <f t="shared" ref="Q34:Q40" si="6">SUM(O34:P34)</f>
        <v>2479.87</v>
      </c>
    </row>
    <row r="35" spans="1:17">
      <c r="A35" t="s">
        <v>28</v>
      </c>
      <c r="E35" s="2">
        <v>1500</v>
      </c>
      <c r="O35" s="2">
        <f>SUM(B35:H35)</f>
        <v>1500</v>
      </c>
      <c r="P35" s="2">
        <v>0</v>
      </c>
      <c r="Q35" s="2">
        <f t="shared" si="6"/>
        <v>1500</v>
      </c>
    </row>
    <row r="36" spans="1:17">
      <c r="A36" t="s">
        <v>56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5000</v>
      </c>
      <c r="O36" s="2">
        <f>SUM(B36:H36)</f>
        <v>5000</v>
      </c>
      <c r="P36" s="2">
        <v>0</v>
      </c>
      <c r="Q36" s="2">
        <f t="shared" si="6"/>
        <v>5000</v>
      </c>
    </row>
    <row r="37" spans="1:17">
      <c r="A37" t="s">
        <v>63</v>
      </c>
      <c r="I37" s="2">
        <v>5000</v>
      </c>
      <c r="O37" s="2">
        <f>SUM(B37:I37)</f>
        <v>5000</v>
      </c>
      <c r="P37" s="2">
        <v>0</v>
      </c>
      <c r="Q37" s="2">
        <f t="shared" si="6"/>
        <v>5000</v>
      </c>
    </row>
    <row r="38" spans="1:17">
      <c r="A38" t="s">
        <v>68</v>
      </c>
      <c r="J38" s="2">
        <v>4000</v>
      </c>
      <c r="O38" s="2">
        <f>SUM(B38:J38)</f>
        <v>4000</v>
      </c>
      <c r="P38" s="2">
        <v>0</v>
      </c>
      <c r="Q38" s="20">
        <f t="shared" si="6"/>
        <v>4000</v>
      </c>
    </row>
    <row r="39" spans="1:17">
      <c r="A39" t="s">
        <v>63</v>
      </c>
      <c r="K39" s="2">
        <v>3200</v>
      </c>
      <c r="O39" s="2">
        <f>SUM(B39:L39)</f>
        <v>3200</v>
      </c>
      <c r="P39" s="2">
        <v>0</v>
      </c>
      <c r="Q39" s="20">
        <f t="shared" si="6"/>
        <v>3200</v>
      </c>
    </row>
    <row r="40" spans="1:17">
      <c r="A40" t="s">
        <v>63</v>
      </c>
      <c r="L40" s="2">
        <v>4000</v>
      </c>
      <c r="O40" s="2">
        <f>SUM(B40:L40)</f>
        <v>4000</v>
      </c>
      <c r="P40" s="2">
        <v>0</v>
      </c>
      <c r="Q40" s="20">
        <f t="shared" si="6"/>
        <v>4000</v>
      </c>
    </row>
    <row r="41" spans="1:17" ht="26.4">
      <c r="A41" s="19" t="s">
        <v>74</v>
      </c>
      <c r="M41" s="2">
        <v>4000</v>
      </c>
      <c r="O41" s="2">
        <f>SUM(B41:M41)</f>
        <v>4000</v>
      </c>
      <c r="P41" s="2">
        <v>0</v>
      </c>
      <c r="Q41" s="20">
        <f>SUM(O41:P41)</f>
        <v>4000</v>
      </c>
    </row>
    <row r="42" spans="1:17" ht="26.4">
      <c r="A42" s="27" t="s">
        <v>77</v>
      </c>
      <c r="N42" s="2">
        <v>4116.5</v>
      </c>
      <c r="O42" s="2">
        <f>SUM(B42:N42)</f>
        <v>4116.5</v>
      </c>
      <c r="P42" s="2">
        <v>0</v>
      </c>
      <c r="Q42" s="20">
        <f>SUM(O42:P42)</f>
        <v>4116.5</v>
      </c>
    </row>
    <row r="43" spans="1:17">
      <c r="A43" s="11" t="s">
        <v>24</v>
      </c>
      <c r="B43" s="12">
        <f t="shared" ref="B43:G43" si="7">SUM(B34:B35)</f>
        <v>2479.87</v>
      </c>
      <c r="C43" s="12">
        <f t="shared" si="7"/>
        <v>0</v>
      </c>
      <c r="D43" s="12">
        <f t="shared" si="7"/>
        <v>0</v>
      </c>
      <c r="E43" s="12">
        <f t="shared" si="7"/>
        <v>1500</v>
      </c>
      <c r="F43" s="12">
        <f t="shared" si="7"/>
        <v>0</v>
      </c>
      <c r="G43" s="12">
        <f t="shared" si="7"/>
        <v>0</v>
      </c>
      <c r="H43" s="12">
        <f>SUM(H34:H36)</f>
        <v>5000</v>
      </c>
      <c r="I43" s="12">
        <f>SUM(I34:I37)</f>
        <v>5000</v>
      </c>
      <c r="J43" s="12">
        <f>SUM(J34:J38)</f>
        <v>4000</v>
      </c>
      <c r="K43" s="12">
        <f>SUM(K34:K40)</f>
        <v>3200</v>
      </c>
      <c r="L43" s="12">
        <f>SUM(L34:L40)</f>
        <v>4000</v>
      </c>
      <c r="M43" s="12">
        <f>SUM(M41)</f>
        <v>4000</v>
      </c>
      <c r="N43" s="12">
        <f>SUM(N34:N42)</f>
        <v>4116.5</v>
      </c>
      <c r="O43" s="12">
        <f>SUM(O34:O42)</f>
        <v>33296.369999999995</v>
      </c>
      <c r="P43" s="12">
        <f t="shared" ref="P43:Q43" si="8">SUM(P34:P42)</f>
        <v>0</v>
      </c>
      <c r="Q43" s="12">
        <f t="shared" si="8"/>
        <v>33296.369999999995</v>
      </c>
    </row>
    <row r="44" spans="1:17">
      <c r="P44" s="2"/>
      <c r="Q44" s="2"/>
    </row>
    <row r="45" spans="1:17">
      <c r="A45" s="4" t="s">
        <v>40</v>
      </c>
      <c r="P45" s="2"/>
      <c r="Q45" s="2"/>
    </row>
    <row r="46" spans="1:17">
      <c r="A46" t="s">
        <v>6</v>
      </c>
      <c r="B46" s="2">
        <v>100</v>
      </c>
      <c r="C46" s="2">
        <v>1399.93</v>
      </c>
      <c r="O46" s="2">
        <f>SUM(B46:H46)</f>
        <v>1499.93</v>
      </c>
      <c r="P46" s="2"/>
      <c r="Q46" s="2">
        <f>SUM(O46:P46)</f>
        <v>1499.93</v>
      </c>
    </row>
    <row r="47" spans="1:17">
      <c r="A47" t="s">
        <v>12</v>
      </c>
      <c r="C47" s="2">
        <v>1768.84</v>
      </c>
      <c r="D47" s="2">
        <v>-82.93</v>
      </c>
      <c r="E47" s="2">
        <v>-123.44</v>
      </c>
      <c r="O47" s="2">
        <f>SUM(B47:H47)</f>
        <v>1562.4699999999998</v>
      </c>
      <c r="P47" s="2"/>
      <c r="Q47" s="2">
        <f>SUM(O47:P47)</f>
        <v>1562.4699999999998</v>
      </c>
    </row>
    <row r="48" spans="1:17">
      <c r="A48" t="s">
        <v>18</v>
      </c>
      <c r="D48" s="2">
        <v>4000</v>
      </c>
      <c r="O48" s="2">
        <f>SUM(B48:H48)</f>
        <v>4000</v>
      </c>
      <c r="P48" s="2"/>
      <c r="Q48" s="2">
        <f>SUM(O48:P48)</f>
        <v>4000</v>
      </c>
    </row>
    <row r="49" spans="1:17">
      <c r="A49" t="s">
        <v>28</v>
      </c>
      <c r="E49" s="2">
        <v>1851.08</v>
      </c>
      <c r="O49" s="2">
        <f>SUM(B49:H49)</f>
        <v>1851.08</v>
      </c>
      <c r="P49" s="2">
        <v>0</v>
      </c>
      <c r="Q49" s="2">
        <f>SUM(O49:P49)</f>
        <v>1851.08</v>
      </c>
    </row>
    <row r="50" spans="1:17">
      <c r="A50" t="s">
        <v>47</v>
      </c>
      <c r="G50" s="2">
        <v>2019.97</v>
      </c>
      <c r="O50" s="2">
        <f>SUM(B50:H50)</f>
        <v>2019.97</v>
      </c>
      <c r="P50" s="2"/>
      <c r="Q50" s="2">
        <f>O50+P50</f>
        <v>2019.97</v>
      </c>
    </row>
    <row r="51" spans="1:17">
      <c r="A51" s="11" t="s">
        <v>24</v>
      </c>
      <c r="B51" s="12">
        <f>SUM(B46:B49)</f>
        <v>100</v>
      </c>
      <c r="C51" s="12">
        <f>SUM(C46:C49)</f>
        <v>3168.77</v>
      </c>
      <c r="D51" s="12">
        <f>SUM(D46:D49)</f>
        <v>3917.07</v>
      </c>
      <c r="E51" s="12">
        <f>SUM(E46:E49)</f>
        <v>1727.6399999999999</v>
      </c>
      <c r="F51" s="12">
        <f>SUM(F46:F49)</f>
        <v>0</v>
      </c>
      <c r="G51" s="12">
        <f t="shared" ref="G51:Q51" si="9">SUM(G46:G50)</f>
        <v>2019.97</v>
      </c>
      <c r="H51" s="12">
        <f t="shared" si="9"/>
        <v>0</v>
      </c>
      <c r="I51" s="12">
        <f t="shared" si="9"/>
        <v>0</v>
      </c>
      <c r="J51" s="12">
        <f>SUM(J46:J50)</f>
        <v>0</v>
      </c>
      <c r="K51" s="12">
        <f>SUM(K46:K50)</f>
        <v>0</v>
      </c>
      <c r="L51" s="12">
        <f>SUM(L46:L50)</f>
        <v>0</v>
      </c>
      <c r="M51" s="12">
        <f>SUM(M46:M50)</f>
        <v>0</v>
      </c>
      <c r="N51" s="12"/>
      <c r="O51" s="12">
        <f t="shared" si="9"/>
        <v>10933.449999999999</v>
      </c>
      <c r="P51" s="12">
        <f t="shared" si="9"/>
        <v>0</v>
      </c>
      <c r="Q51" s="12">
        <f t="shared" si="9"/>
        <v>10933.449999999999</v>
      </c>
    </row>
    <row r="52" spans="1:17">
      <c r="A52" s="11"/>
      <c r="B52" s="17"/>
      <c r="C52" s="17"/>
      <c r="D52" s="17"/>
      <c r="E52" s="17"/>
      <c r="F52" s="17"/>
      <c r="G52" s="17"/>
      <c r="H52" s="17"/>
      <c r="I52" s="17"/>
      <c r="J52" s="17"/>
      <c r="O52" s="17"/>
      <c r="P52" s="17"/>
      <c r="Q52" s="17"/>
    </row>
    <row r="53" spans="1:17">
      <c r="P53" s="2"/>
      <c r="Q53" s="2"/>
    </row>
    <row r="54" spans="1:17">
      <c r="A54" s="4" t="s">
        <v>14</v>
      </c>
      <c r="P54" s="2"/>
      <c r="Q54" s="2"/>
    </row>
    <row r="55" spans="1:17">
      <c r="A55" s="5" t="s">
        <v>10</v>
      </c>
      <c r="C55" s="2">
        <v>614.28</v>
      </c>
      <c r="O55" s="2">
        <f>SUM(B55:H55)</f>
        <v>614.28</v>
      </c>
      <c r="P55" s="2"/>
      <c r="Q55" s="2">
        <f>SUM(O55:P55)</f>
        <v>614.28</v>
      </c>
    </row>
    <row r="56" spans="1:17">
      <c r="A56" s="5" t="s">
        <v>17</v>
      </c>
      <c r="D56" s="2">
        <v>218.67</v>
      </c>
      <c r="M56" s="2">
        <v>1381.18</v>
      </c>
      <c r="O56" s="2">
        <f>SUM(B56:M56)</f>
        <v>1599.8500000000001</v>
      </c>
      <c r="P56" s="2"/>
      <c r="Q56" s="2">
        <f>SUM(O56:P56)</f>
        <v>1599.8500000000001</v>
      </c>
    </row>
    <row r="57" spans="1:17">
      <c r="A57" s="5" t="s">
        <v>50</v>
      </c>
      <c r="G57" s="2">
        <v>0</v>
      </c>
      <c r="H57" s="2">
        <v>8060.44</v>
      </c>
      <c r="O57" s="2">
        <f>SUM(B57:H57)</f>
        <v>8060.44</v>
      </c>
      <c r="P57" s="2">
        <v>0</v>
      </c>
      <c r="Q57" s="2">
        <f>O57+P57</f>
        <v>8060.44</v>
      </c>
    </row>
    <row r="58" spans="1:17">
      <c r="A58" s="5" t="s">
        <v>54</v>
      </c>
      <c r="I58" s="2">
        <v>50000</v>
      </c>
      <c r="O58" s="2">
        <f>SUM(B58:I58)</f>
        <v>50000</v>
      </c>
      <c r="P58" s="2">
        <v>0</v>
      </c>
      <c r="Q58" s="2">
        <f t="shared" ref="Q58:Q63" si="10">SUM(O58:P58)</f>
        <v>50000</v>
      </c>
    </row>
    <row r="59" spans="1:17">
      <c r="A59" s="5" t="s">
        <v>25</v>
      </c>
      <c r="I59" s="2">
        <v>25000</v>
      </c>
      <c r="O59" s="2">
        <f>SUM(B59:I59)</f>
        <v>25000</v>
      </c>
      <c r="P59" s="2">
        <v>0</v>
      </c>
      <c r="Q59" s="2">
        <f t="shared" si="10"/>
        <v>25000</v>
      </c>
    </row>
    <row r="60" spans="1:17">
      <c r="A60" s="5" t="s">
        <v>57</v>
      </c>
      <c r="I60" s="2">
        <v>4350</v>
      </c>
      <c r="O60" s="2">
        <f>SUM(B60:I60)</f>
        <v>4350</v>
      </c>
      <c r="P60" s="2">
        <v>0</v>
      </c>
      <c r="Q60" s="2">
        <f t="shared" si="10"/>
        <v>4350</v>
      </c>
    </row>
    <row r="61" spans="1:17">
      <c r="A61" s="5" t="s">
        <v>58</v>
      </c>
      <c r="I61" s="2">
        <v>10000</v>
      </c>
      <c r="O61" s="2">
        <f>SUM(B61:I61)</f>
        <v>10000</v>
      </c>
      <c r="P61" s="2">
        <v>0</v>
      </c>
      <c r="Q61" s="2">
        <f t="shared" si="10"/>
        <v>10000</v>
      </c>
    </row>
    <row r="62" spans="1:17">
      <c r="A62" s="5" t="s">
        <v>59</v>
      </c>
      <c r="I62" s="2">
        <v>10000</v>
      </c>
      <c r="O62" s="2">
        <f>SUM(B62:I62)</f>
        <v>10000</v>
      </c>
      <c r="P62" s="2">
        <v>0</v>
      </c>
      <c r="Q62" s="2">
        <f t="shared" si="10"/>
        <v>10000</v>
      </c>
    </row>
    <row r="63" spans="1:17">
      <c r="A63" s="5" t="s">
        <v>61</v>
      </c>
      <c r="I63" s="2">
        <v>10009.76</v>
      </c>
      <c r="M63" s="2">
        <v>720</v>
      </c>
      <c r="N63" s="2">
        <v>10327.200000000001</v>
      </c>
      <c r="O63" s="2">
        <f>SUM(B63:N63)</f>
        <v>21056.959999999999</v>
      </c>
      <c r="P63" s="2">
        <v>0</v>
      </c>
      <c r="Q63" s="2">
        <f t="shared" si="10"/>
        <v>21056.959999999999</v>
      </c>
    </row>
    <row r="64" spans="1:17">
      <c r="A64" s="5" t="s">
        <v>65</v>
      </c>
      <c r="J64" s="2">
        <v>1346.25</v>
      </c>
      <c r="O64" s="2">
        <f>SUM(B64:J64)</f>
        <v>1346.25</v>
      </c>
      <c r="P64" s="2"/>
      <c r="Q64" s="2">
        <f>SUM(O64:P64)</f>
        <v>1346.25</v>
      </c>
    </row>
    <row r="65" spans="1:17">
      <c r="A65" s="5"/>
      <c r="P65" s="2"/>
      <c r="Q65" s="2"/>
    </row>
    <row r="66" spans="1:17">
      <c r="A66" s="13" t="s">
        <v>24</v>
      </c>
      <c r="B66" s="12">
        <f t="shared" ref="B66:H66" si="11">SUM(B55:B57)</f>
        <v>0</v>
      </c>
      <c r="C66" s="12">
        <f t="shared" si="11"/>
        <v>614.28</v>
      </c>
      <c r="D66" s="12">
        <f t="shared" si="11"/>
        <v>218.67</v>
      </c>
      <c r="E66" s="12">
        <f t="shared" si="11"/>
        <v>0</v>
      </c>
      <c r="F66" s="12">
        <f t="shared" si="11"/>
        <v>0</v>
      </c>
      <c r="G66" s="12">
        <f t="shared" si="11"/>
        <v>0</v>
      </c>
      <c r="H66" s="12">
        <f t="shared" si="11"/>
        <v>8060.44</v>
      </c>
      <c r="I66" s="12">
        <f>SUM(I58:I63)</f>
        <v>109359.76</v>
      </c>
      <c r="J66" s="12">
        <f>SUM(J55:J64)</f>
        <v>1346.25</v>
      </c>
      <c r="K66" s="12">
        <f>SUM(K55:K64)</f>
        <v>0</v>
      </c>
      <c r="L66" s="12">
        <f>SUM(L55:L64)</f>
        <v>0</v>
      </c>
      <c r="M66" s="12">
        <f>SUM(M55:M65)</f>
        <v>2101.1800000000003</v>
      </c>
      <c r="N66" s="12">
        <f>SUM(N55:N65)</f>
        <v>10327.200000000001</v>
      </c>
      <c r="O66" s="12">
        <f>SUM(O55:O65)</f>
        <v>132027.78</v>
      </c>
      <c r="P66" s="12">
        <f>SUM(P55:P65)</f>
        <v>0</v>
      </c>
      <c r="Q66" s="12">
        <f>SUM(Q55:Q65)</f>
        <v>132027.78</v>
      </c>
    </row>
    <row r="67" spans="1:17">
      <c r="P67" s="2"/>
      <c r="Q67" s="2"/>
    </row>
    <row r="68" spans="1:17">
      <c r="A68" s="4" t="s">
        <v>16</v>
      </c>
      <c r="P68" s="2"/>
      <c r="Q68" s="2"/>
    </row>
    <row r="69" spans="1:17">
      <c r="A69" t="s">
        <v>15</v>
      </c>
      <c r="B69" s="14">
        <v>0</v>
      </c>
      <c r="C69" s="14">
        <v>3000</v>
      </c>
      <c r="D69" s="14">
        <v>0</v>
      </c>
      <c r="E69" s="14">
        <v>0</v>
      </c>
      <c r="F69" s="14">
        <v>0</v>
      </c>
      <c r="G69" s="14">
        <v>0</v>
      </c>
      <c r="H69" s="14"/>
      <c r="I69" s="14"/>
      <c r="J69" s="14"/>
      <c r="K69" s="14"/>
      <c r="L69" s="14"/>
      <c r="M69" s="14"/>
      <c r="N69" s="14"/>
      <c r="O69" s="14">
        <f>SUM(B69:G69)</f>
        <v>3000</v>
      </c>
      <c r="P69" s="14">
        <v>0</v>
      </c>
      <c r="Q69" s="14">
        <f>SUM(O69:P69)</f>
        <v>3000</v>
      </c>
    </row>
    <row r="70" spans="1:17">
      <c r="P70" s="2"/>
      <c r="Q70" s="2"/>
    </row>
    <row r="71" spans="1:17">
      <c r="P71" s="2"/>
      <c r="Q71" s="2"/>
    </row>
    <row r="72" spans="1:17">
      <c r="A72" s="4" t="s">
        <v>19</v>
      </c>
      <c r="P72" s="2"/>
      <c r="Q72" s="2"/>
    </row>
    <row r="73" spans="1:17">
      <c r="A73" t="s">
        <v>20</v>
      </c>
      <c r="B73" s="17"/>
      <c r="C73" s="17"/>
      <c r="D73" s="17">
        <v>3756.55</v>
      </c>
      <c r="E73" s="17"/>
      <c r="F73" s="17"/>
      <c r="G73" s="17"/>
      <c r="H73" s="17"/>
      <c r="I73" s="17"/>
      <c r="J73" s="17"/>
      <c r="O73" s="17">
        <f>SUM(B73:E73)</f>
        <v>3756.55</v>
      </c>
      <c r="P73" s="17"/>
      <c r="Q73" s="17">
        <f>SUM(O73:P73)</f>
        <v>3756.55</v>
      </c>
    </row>
    <row r="74" spans="1:17">
      <c r="A74" s="5" t="s">
        <v>35</v>
      </c>
      <c r="E74" s="2">
        <v>2579.96</v>
      </c>
      <c r="O74" s="2">
        <f>SUM(B74:E74)</f>
        <v>2579.96</v>
      </c>
      <c r="P74" s="2"/>
      <c r="Q74" s="2">
        <v>2579.96</v>
      </c>
    </row>
    <row r="75" spans="1:17">
      <c r="A75" s="5" t="s">
        <v>36</v>
      </c>
      <c r="E75" s="2">
        <v>1232.6500000000001</v>
      </c>
      <c r="F75" s="2">
        <v>1232.6500000000001</v>
      </c>
      <c r="O75" s="2">
        <f>SUM(B75:F75)</f>
        <v>2465.3000000000002</v>
      </c>
      <c r="P75" s="2">
        <v>0</v>
      </c>
      <c r="Q75" s="17">
        <f>SUM(O75:P75)</f>
        <v>2465.3000000000002</v>
      </c>
    </row>
    <row r="76" spans="1:17">
      <c r="A76" s="5" t="s">
        <v>45</v>
      </c>
      <c r="G76" s="2">
        <v>642.52</v>
      </c>
      <c r="O76" s="2">
        <f>SUM(B76:G76)</f>
        <v>642.52</v>
      </c>
      <c r="P76" s="2">
        <v>0</v>
      </c>
      <c r="Q76" s="17">
        <f>SUM(O76:P76)</f>
        <v>642.52</v>
      </c>
    </row>
    <row r="77" spans="1:17">
      <c r="A77" s="5" t="s">
        <v>66</v>
      </c>
      <c r="J77" s="2">
        <v>325.61</v>
      </c>
      <c r="O77" s="2">
        <f>SUM(B77:J77)</f>
        <v>325.61</v>
      </c>
      <c r="P77" s="2">
        <v>0</v>
      </c>
      <c r="Q77" s="2">
        <f>SUM(O77:P77)</f>
        <v>325.61</v>
      </c>
    </row>
    <row r="78" spans="1:17">
      <c r="A78" s="5" t="s">
        <v>71</v>
      </c>
      <c r="L78" s="2">
        <v>2657.8</v>
      </c>
      <c r="M78" s="2">
        <v>3437.64</v>
      </c>
      <c r="N78" s="2">
        <v>2443.79</v>
      </c>
      <c r="O78" s="2">
        <f>SUM(B78:N78)</f>
        <v>8539.23</v>
      </c>
      <c r="P78" s="2">
        <v>0</v>
      </c>
      <c r="Q78" s="2">
        <f>SUM(O78:P78)</f>
        <v>8539.23</v>
      </c>
    </row>
    <row r="79" spans="1:17">
      <c r="A79" s="11" t="s">
        <v>24</v>
      </c>
      <c r="B79" s="12">
        <f t="shared" ref="B79:G79" si="12">SUM(B73:B76)</f>
        <v>0</v>
      </c>
      <c r="C79" s="12">
        <f t="shared" si="12"/>
        <v>0</v>
      </c>
      <c r="D79" s="12">
        <f t="shared" si="12"/>
        <v>3756.55</v>
      </c>
      <c r="E79" s="12">
        <f t="shared" si="12"/>
        <v>3812.61</v>
      </c>
      <c r="F79" s="12">
        <f t="shared" si="12"/>
        <v>1232.6500000000001</v>
      </c>
      <c r="G79" s="12">
        <f t="shared" si="12"/>
        <v>642.52</v>
      </c>
      <c r="H79" s="12">
        <f>SUM(H73:H77)</f>
        <v>0</v>
      </c>
      <c r="I79" s="12">
        <f>SUM(I73:I77)</f>
        <v>0</v>
      </c>
      <c r="J79" s="12">
        <f>SUM(J73:J77)</f>
        <v>325.61</v>
      </c>
      <c r="K79" s="12">
        <f t="shared" ref="K79:Q79" si="13">SUM(K73:K78)</f>
        <v>0</v>
      </c>
      <c r="L79" s="12">
        <f t="shared" si="13"/>
        <v>2657.8</v>
      </c>
      <c r="M79" s="12">
        <f t="shared" si="13"/>
        <v>3437.64</v>
      </c>
      <c r="N79" s="12">
        <f t="shared" si="13"/>
        <v>2443.79</v>
      </c>
      <c r="O79" s="12">
        <f t="shared" si="13"/>
        <v>18309.170000000002</v>
      </c>
      <c r="P79" s="12">
        <f t="shared" si="13"/>
        <v>0</v>
      </c>
      <c r="Q79" s="12">
        <f t="shared" si="13"/>
        <v>18309.170000000002</v>
      </c>
    </row>
    <row r="80" spans="1:17">
      <c r="P80" s="2"/>
      <c r="Q80" s="2"/>
    </row>
    <row r="81" spans="1:17">
      <c r="A81" s="4" t="s">
        <v>41</v>
      </c>
      <c r="P81" s="2"/>
      <c r="Q81" s="2"/>
    </row>
    <row r="82" spans="1:17">
      <c r="A82" s="5" t="s">
        <v>42</v>
      </c>
      <c r="B82" s="17">
        <v>0</v>
      </c>
      <c r="C82" s="17">
        <v>0</v>
      </c>
      <c r="D82" s="17">
        <v>0</v>
      </c>
      <c r="E82" s="17">
        <v>0</v>
      </c>
      <c r="F82" s="17">
        <v>1600</v>
      </c>
      <c r="G82" s="17">
        <v>0</v>
      </c>
      <c r="H82" s="17"/>
      <c r="I82" s="17"/>
      <c r="J82" s="17"/>
      <c r="O82" s="17">
        <f>SUM(B82:G82)</f>
        <v>1600</v>
      </c>
      <c r="P82" s="17">
        <v>0</v>
      </c>
      <c r="Q82" s="17">
        <f>SUM(O82:P82)</f>
        <v>1600</v>
      </c>
    </row>
    <row r="83" spans="1:17">
      <c r="A83" s="5" t="s">
        <v>49</v>
      </c>
      <c r="B83" s="17"/>
      <c r="C83" s="17"/>
      <c r="D83" s="17"/>
      <c r="E83" s="17"/>
      <c r="F83" s="17"/>
      <c r="G83" s="17">
        <v>1447.56</v>
      </c>
      <c r="H83" s="17"/>
      <c r="I83" s="17"/>
      <c r="J83" s="17"/>
      <c r="O83" s="17">
        <f>SUM(B83:G83)</f>
        <v>1447.56</v>
      </c>
      <c r="P83" s="17">
        <v>0</v>
      </c>
      <c r="Q83" s="17">
        <f>SUM(O83:P83)</f>
        <v>1447.56</v>
      </c>
    </row>
    <row r="84" spans="1:17">
      <c r="A84" s="5" t="s">
        <v>55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1353.47</v>
      </c>
      <c r="I84" s="17"/>
      <c r="J84" s="17"/>
      <c r="O84" s="17">
        <f>SUM(B84:H84)</f>
        <v>1353.47</v>
      </c>
      <c r="P84" s="17">
        <v>0</v>
      </c>
      <c r="Q84" s="17">
        <f>SUM(O84:P84)</f>
        <v>1353.47</v>
      </c>
    </row>
    <row r="85" spans="1:17">
      <c r="A85" s="5" t="s">
        <v>60</v>
      </c>
      <c r="B85" s="17"/>
      <c r="C85" s="17"/>
      <c r="D85" s="17"/>
      <c r="E85" s="17"/>
      <c r="F85" s="17"/>
      <c r="G85" s="17"/>
      <c r="H85" s="17"/>
      <c r="I85" s="17">
        <v>2500</v>
      </c>
      <c r="J85" s="17"/>
      <c r="O85" s="17">
        <f>SUM(B85:I85)</f>
        <v>2500</v>
      </c>
      <c r="P85" s="17">
        <v>0</v>
      </c>
      <c r="Q85" s="17">
        <f>SUM(O85:P85)</f>
        <v>2500</v>
      </c>
    </row>
    <row r="86" spans="1:17">
      <c r="A86" s="5" t="s">
        <v>67</v>
      </c>
      <c r="J86" s="2">
        <v>1500</v>
      </c>
      <c r="O86" s="2">
        <f>SUM(B86:J86)</f>
        <v>1500</v>
      </c>
      <c r="P86" s="2">
        <v>0</v>
      </c>
      <c r="Q86" s="17">
        <f>SUM(O86:P86)</f>
        <v>1500</v>
      </c>
    </row>
    <row r="87" spans="1:17">
      <c r="A87" s="13" t="s">
        <v>24</v>
      </c>
      <c r="B87" s="12">
        <f t="shared" ref="B87:G87" si="14">SUM(B82:B83)</f>
        <v>0</v>
      </c>
      <c r="C87" s="12">
        <f t="shared" si="14"/>
        <v>0</v>
      </c>
      <c r="D87" s="12">
        <f t="shared" si="14"/>
        <v>0</v>
      </c>
      <c r="E87" s="12">
        <f t="shared" si="14"/>
        <v>0</v>
      </c>
      <c r="F87" s="12">
        <f t="shared" si="14"/>
        <v>1600</v>
      </c>
      <c r="G87" s="12">
        <f t="shared" si="14"/>
        <v>1447.56</v>
      </c>
      <c r="H87" s="12">
        <f>SUM(H82:H84)</f>
        <v>1353.47</v>
      </c>
      <c r="I87" s="12">
        <f>SUM(I82:I85)</f>
        <v>2500</v>
      </c>
      <c r="J87" s="12">
        <f t="shared" ref="J87:Q87" si="15">SUM(J82:J86)</f>
        <v>1500</v>
      </c>
      <c r="K87" s="12">
        <f t="shared" si="15"/>
        <v>0</v>
      </c>
      <c r="L87" s="12">
        <f t="shared" si="15"/>
        <v>0</v>
      </c>
      <c r="M87" s="12">
        <f t="shared" si="15"/>
        <v>0</v>
      </c>
      <c r="N87" s="12"/>
      <c r="O87" s="12">
        <f t="shared" si="15"/>
        <v>8401.0299999999988</v>
      </c>
      <c r="P87" s="12">
        <f t="shared" si="15"/>
        <v>0</v>
      </c>
      <c r="Q87" s="12">
        <f t="shared" si="15"/>
        <v>8401.0299999999988</v>
      </c>
    </row>
    <row r="88" spans="1:17">
      <c r="A88" s="4"/>
      <c r="P88" s="2"/>
      <c r="Q88" s="2"/>
    </row>
    <row r="89" spans="1:17">
      <c r="P89" s="2"/>
      <c r="Q89" s="2"/>
    </row>
    <row r="90" spans="1:17">
      <c r="A90" s="4" t="s">
        <v>21</v>
      </c>
      <c r="P90" s="2"/>
      <c r="Q90" s="2"/>
    </row>
    <row r="91" spans="1:17">
      <c r="A91" t="s">
        <v>22</v>
      </c>
      <c r="B91" s="17">
        <v>0</v>
      </c>
      <c r="C91" s="17">
        <v>0</v>
      </c>
      <c r="D91" s="17">
        <v>2130</v>
      </c>
      <c r="E91" s="17">
        <v>0</v>
      </c>
      <c r="F91" s="17">
        <v>0</v>
      </c>
      <c r="G91" s="17"/>
      <c r="H91" s="17"/>
      <c r="I91" s="17"/>
      <c r="J91" s="17"/>
      <c r="K91" s="17"/>
      <c r="L91" s="17"/>
      <c r="M91" s="17"/>
      <c r="N91" s="17"/>
      <c r="O91" s="17">
        <f>SUM(B91:G91)</f>
        <v>2130</v>
      </c>
      <c r="P91" s="17">
        <v>0</v>
      </c>
      <c r="Q91" s="17">
        <f>SUM(O91:P91)</f>
        <v>2130</v>
      </c>
    </row>
    <row r="92" spans="1:17">
      <c r="A92" t="s">
        <v>46</v>
      </c>
      <c r="B92" s="17"/>
      <c r="C92" s="17"/>
      <c r="D92" s="17"/>
      <c r="E92" s="17"/>
      <c r="F92" s="17"/>
      <c r="G92" s="17">
        <v>2000</v>
      </c>
      <c r="H92" s="17"/>
      <c r="I92" s="17"/>
      <c r="J92" s="17"/>
      <c r="K92" s="17"/>
      <c r="L92" s="17"/>
      <c r="M92" s="17"/>
      <c r="N92" s="17"/>
      <c r="O92" s="17">
        <f>SUM(B92:G92)</f>
        <v>2000</v>
      </c>
      <c r="P92" s="17"/>
      <c r="Q92" s="17">
        <f>SUM(O92:P92)</f>
        <v>2000</v>
      </c>
    </row>
    <row r="93" spans="1:17">
      <c r="A93" s="11" t="s">
        <v>24</v>
      </c>
      <c r="B93" s="12">
        <f>SUM(B91:B92)</f>
        <v>0</v>
      </c>
      <c r="C93" s="12">
        <f t="shared" ref="C93:P93" si="16">SUM(C91:C92)</f>
        <v>0</v>
      </c>
      <c r="D93" s="12">
        <f t="shared" si="16"/>
        <v>2130</v>
      </c>
      <c r="E93" s="12">
        <f t="shared" si="16"/>
        <v>0</v>
      </c>
      <c r="F93" s="12">
        <f t="shared" si="16"/>
        <v>0</v>
      </c>
      <c r="G93" s="12">
        <f t="shared" si="16"/>
        <v>2000</v>
      </c>
      <c r="H93" s="12">
        <f t="shared" si="16"/>
        <v>0</v>
      </c>
      <c r="I93" s="12">
        <f t="shared" si="16"/>
        <v>0</v>
      </c>
      <c r="J93" s="12">
        <f>SUM(J91:J92)</f>
        <v>0</v>
      </c>
      <c r="K93" s="12">
        <f>SUM(K91:K92)</f>
        <v>0</v>
      </c>
      <c r="L93" s="12">
        <f>SUM(L91:L92)</f>
        <v>0</v>
      </c>
      <c r="M93" s="12">
        <f>SUM(M91:M92)</f>
        <v>0</v>
      </c>
      <c r="N93" s="12"/>
      <c r="O93" s="12">
        <f t="shared" si="16"/>
        <v>4130</v>
      </c>
      <c r="P93" s="12">
        <f t="shared" si="16"/>
        <v>0</v>
      </c>
      <c r="Q93" s="12">
        <f>SUM(O93:P93)</f>
        <v>4130</v>
      </c>
    </row>
    <row r="94" spans="1:17">
      <c r="P94" s="2"/>
      <c r="Q94" s="2"/>
    </row>
    <row r="95" spans="1:17">
      <c r="A95" s="4" t="s">
        <v>26</v>
      </c>
      <c r="P95" s="2"/>
      <c r="Q95" s="2"/>
    </row>
    <row r="96" spans="1:17">
      <c r="A96" t="s">
        <v>27</v>
      </c>
      <c r="B96" s="14">
        <v>0</v>
      </c>
      <c r="C96" s="14">
        <v>0</v>
      </c>
      <c r="D96" s="14">
        <v>0</v>
      </c>
      <c r="E96" s="14">
        <v>578.03</v>
      </c>
      <c r="F96" s="14">
        <v>2977.03</v>
      </c>
      <c r="G96" s="14">
        <v>0</v>
      </c>
      <c r="H96" s="14"/>
      <c r="I96" s="14"/>
      <c r="J96" s="14"/>
      <c r="K96" s="14"/>
      <c r="L96" s="14"/>
      <c r="M96" s="14"/>
      <c r="N96" s="14"/>
      <c r="O96" s="14">
        <f>SUM(B96:G96)</f>
        <v>3555.0600000000004</v>
      </c>
      <c r="P96" s="14">
        <v>0</v>
      </c>
      <c r="Q96" s="14">
        <f>SUM(O96:P96)</f>
        <v>3555.0600000000004</v>
      </c>
    </row>
    <row r="97" spans="1:17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</row>
    <row r="98" spans="1:17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</row>
    <row r="99" spans="1:17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</row>
    <row r="100" spans="1:17">
      <c r="A100" s="4" t="s">
        <v>38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17">
      <c r="A101" t="s">
        <v>39</v>
      </c>
      <c r="B101" s="17">
        <v>0</v>
      </c>
      <c r="C101" s="17">
        <v>0</v>
      </c>
      <c r="D101" s="17">
        <v>0</v>
      </c>
      <c r="E101" s="17">
        <v>412.97</v>
      </c>
      <c r="F101" s="17">
        <v>0</v>
      </c>
      <c r="G101" s="17">
        <v>0</v>
      </c>
      <c r="H101" s="17"/>
      <c r="I101" s="17"/>
      <c r="J101" s="17"/>
      <c r="K101" s="17"/>
      <c r="L101" s="17"/>
      <c r="M101" s="17"/>
      <c r="N101" s="17"/>
      <c r="O101" s="17">
        <f>SUM(B101:H101)</f>
        <v>412.97</v>
      </c>
      <c r="P101" s="17">
        <v>0</v>
      </c>
      <c r="Q101" s="17">
        <f t="shared" ref="Q101:Q106" si="17">SUM(O101:P101)</f>
        <v>412.97</v>
      </c>
    </row>
    <row r="102" spans="1:17">
      <c r="A102" s="18" t="s">
        <v>51</v>
      </c>
      <c r="B102" s="17"/>
      <c r="C102" s="17"/>
      <c r="D102" s="17"/>
      <c r="E102" s="17"/>
      <c r="F102" s="17"/>
      <c r="G102" s="17"/>
      <c r="H102" s="17">
        <v>1809.78</v>
      </c>
      <c r="I102" s="17"/>
      <c r="J102" s="17"/>
      <c r="K102" s="17"/>
      <c r="L102" s="17"/>
      <c r="M102" s="17"/>
      <c r="N102" s="17"/>
      <c r="O102" s="17">
        <f>SUM(B102:H102)</f>
        <v>1809.78</v>
      </c>
      <c r="P102" s="17"/>
      <c r="Q102" s="17">
        <f t="shared" si="17"/>
        <v>1809.78</v>
      </c>
    </row>
    <row r="103" spans="1:17">
      <c r="A103" s="18" t="s">
        <v>62</v>
      </c>
      <c r="B103" s="17"/>
      <c r="C103" s="17"/>
      <c r="D103" s="17"/>
      <c r="E103" s="17"/>
      <c r="F103" s="17"/>
      <c r="G103" s="17"/>
      <c r="H103" s="17"/>
      <c r="I103" s="17">
        <v>500</v>
      </c>
      <c r="J103" s="17"/>
      <c r="K103" s="17"/>
      <c r="L103" s="17"/>
      <c r="M103" s="17"/>
      <c r="N103" s="17"/>
      <c r="O103" s="17">
        <f>SUM(B103:I103)</f>
        <v>500</v>
      </c>
      <c r="P103" s="17"/>
      <c r="Q103" s="17">
        <f t="shared" si="17"/>
        <v>500</v>
      </c>
    </row>
    <row r="104" spans="1:17">
      <c r="A104" s="18" t="s">
        <v>72</v>
      </c>
      <c r="L104" s="2">
        <v>2489.2199999999998</v>
      </c>
      <c r="M104" s="2">
        <v>3500</v>
      </c>
      <c r="O104" s="2">
        <f>SUM(B104:M104)</f>
        <v>5989.2199999999993</v>
      </c>
      <c r="P104" s="2"/>
      <c r="Q104" s="17">
        <f t="shared" si="17"/>
        <v>5989.2199999999993</v>
      </c>
    </row>
    <row r="105" spans="1:17">
      <c r="A105" s="18" t="s">
        <v>75</v>
      </c>
      <c r="M105" s="2">
        <v>1464.36</v>
      </c>
      <c r="O105" s="2">
        <f>SUM(B105:M105)</f>
        <v>1464.36</v>
      </c>
      <c r="P105" s="2">
        <v>0</v>
      </c>
      <c r="Q105" s="20">
        <f t="shared" si="17"/>
        <v>1464.36</v>
      </c>
    </row>
    <row r="106" spans="1:17">
      <c r="A106" s="18" t="s">
        <v>76</v>
      </c>
      <c r="N106" s="2">
        <v>872</v>
      </c>
      <c r="O106" s="2">
        <f>SUM(B106:N106)</f>
        <v>872</v>
      </c>
      <c r="P106" s="2"/>
      <c r="Q106" s="20">
        <f t="shared" si="17"/>
        <v>872</v>
      </c>
    </row>
    <row r="107" spans="1:17">
      <c r="A107" s="13" t="s">
        <v>24</v>
      </c>
      <c r="B107" s="12">
        <f>SUM(B101:B102)</f>
        <v>0</v>
      </c>
      <c r="C107" s="12">
        <f t="shared" ref="C107:H107" si="18">SUM(C101:C102)</f>
        <v>0</v>
      </c>
      <c r="D107" s="12">
        <f t="shared" si="18"/>
        <v>0</v>
      </c>
      <c r="E107" s="12">
        <f t="shared" si="18"/>
        <v>412.97</v>
      </c>
      <c r="F107" s="12">
        <f t="shared" si="18"/>
        <v>0</v>
      </c>
      <c r="G107" s="12">
        <f t="shared" si="18"/>
        <v>0</v>
      </c>
      <c r="H107" s="12">
        <f t="shared" si="18"/>
        <v>1809.78</v>
      </c>
      <c r="I107" s="12">
        <f>SUM(I101:I103)</f>
        <v>500</v>
      </c>
      <c r="J107" s="12">
        <f>SUM(J101:J103)</f>
        <v>0</v>
      </c>
      <c r="K107" s="12">
        <f>SUM(K101:K103)</f>
        <v>0</v>
      </c>
      <c r="L107" s="12">
        <f>SUM(L101:L104)</f>
        <v>2489.2199999999998</v>
      </c>
      <c r="M107" s="12">
        <f>SUM(M101:M105)</f>
        <v>4964.3599999999997</v>
      </c>
      <c r="N107" s="12">
        <f>SUM(N101:N106)</f>
        <v>872</v>
      </c>
      <c r="O107" s="12">
        <f>SUM(O101:O106)</f>
        <v>11048.33</v>
      </c>
      <c r="P107" s="12">
        <f>SUM(P101:P106)</f>
        <v>0</v>
      </c>
      <c r="Q107" s="12">
        <f>SUM(Q101:Q106)</f>
        <v>11048.33</v>
      </c>
    </row>
    <row r="108" spans="1:17">
      <c r="A108" s="13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17">
      <c r="A109" s="4" t="s">
        <v>78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</row>
    <row r="110" spans="1:17">
      <c r="A110" s="5" t="s">
        <v>79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>
        <v>597.57000000000005</v>
      </c>
      <c r="O110" s="2">
        <f>SUM(B110:N110)</f>
        <v>597.57000000000005</v>
      </c>
      <c r="P110" s="2"/>
      <c r="Q110" s="20">
        <f t="shared" ref="Q110" si="19">SUM(O110:P110)</f>
        <v>597.57000000000005</v>
      </c>
    </row>
    <row r="111" spans="1:17">
      <c r="A111" s="5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1:17">
      <c r="A112" s="28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</row>
    <row r="113" spans="1:17" ht="13.8" thickBot="1">
      <c r="A113" s="3" t="s">
        <v>0</v>
      </c>
      <c r="B113" s="15">
        <f t="shared" ref="B113:P113" si="20">B16+B24+B31+B43+B51+B66+B69+B79+B93+B96+B107+B87</f>
        <v>8167.78</v>
      </c>
      <c r="C113" s="15">
        <f t="shared" si="20"/>
        <v>23357.49</v>
      </c>
      <c r="D113" s="15">
        <f t="shared" si="20"/>
        <v>17490.28</v>
      </c>
      <c r="E113" s="15">
        <f t="shared" si="20"/>
        <v>26061.5</v>
      </c>
      <c r="F113" s="15">
        <f t="shared" si="20"/>
        <v>8809.68</v>
      </c>
      <c r="G113" s="15">
        <f t="shared" si="20"/>
        <v>9963.7099999999991</v>
      </c>
      <c r="H113" s="15">
        <f t="shared" si="20"/>
        <v>19223.02</v>
      </c>
      <c r="I113" s="15">
        <f t="shared" si="20"/>
        <v>124164.73999999999</v>
      </c>
      <c r="J113" s="15">
        <f t="shared" si="20"/>
        <v>12171.86</v>
      </c>
      <c r="K113" s="15">
        <f t="shared" si="20"/>
        <v>8807.07</v>
      </c>
      <c r="L113" s="15">
        <f>L16+L24+L31+L43+L51+L66+L69+L79+L93+L96+L107+L87+L110</f>
        <v>9147.02</v>
      </c>
      <c r="M113" s="15">
        <f>M16+M24+M31+M43+M51+M66+M69+M79+M93+M96+M107+M87+M110</f>
        <v>14681.189999999999</v>
      </c>
      <c r="N113" s="15">
        <f>N16+N24+N31+N43+N51+N66+N69+N79+N93+N96+N107+N87+N110</f>
        <v>18357.060000000001</v>
      </c>
      <c r="O113" s="15">
        <f>O16+O24+O31+O43+O51+O66+O69+O79+O93+O96+O107+O87+O110</f>
        <v>300402.39999999997</v>
      </c>
      <c r="P113" s="15">
        <f t="shared" si="20"/>
        <v>0</v>
      </c>
      <c r="Q113" s="15">
        <f>Q16+Q24+Q31+Q43+Q51+Q66+Q69+Q79+Q93+Q96+Q107+Q87+Q110</f>
        <v>300402.39999999997</v>
      </c>
    </row>
    <row r="114" spans="1:17" ht="13.8" thickTop="1">
      <c r="P114" s="2"/>
      <c r="Q114" s="2"/>
    </row>
    <row r="115" spans="1:17">
      <c r="P115" s="2"/>
      <c r="Q115" s="2"/>
    </row>
    <row r="116" spans="1:17">
      <c r="A116" s="21"/>
      <c r="P116" s="2"/>
      <c r="Q116" s="2"/>
    </row>
    <row r="117" spans="1:17">
      <c r="A117" s="21"/>
      <c r="P117" s="2"/>
      <c r="Q117" s="2"/>
    </row>
    <row r="118" spans="1:17">
      <c r="P118" s="2"/>
      <c r="Q118" s="2"/>
    </row>
    <row r="119" spans="1:17">
      <c r="A119" s="5"/>
      <c r="P119" s="2"/>
      <c r="Q119" s="2"/>
    </row>
    <row r="120" spans="1:17">
      <c r="A120" s="5"/>
      <c r="P120" s="2"/>
      <c r="Q120" s="2"/>
    </row>
    <row r="121" spans="1:17">
      <c r="A121" s="5"/>
      <c r="D121" s="25"/>
      <c r="P121" s="2"/>
      <c r="Q121" s="2"/>
    </row>
    <row r="122" spans="1:17">
      <c r="P122" s="2"/>
      <c r="Q122" s="2"/>
    </row>
    <row r="123" spans="1:17">
      <c r="A123" s="22"/>
      <c r="C123" s="26"/>
    </row>
    <row r="125" spans="1:17">
      <c r="A125" s="23"/>
      <c r="B125" s="24"/>
      <c r="C125" s="24"/>
    </row>
  </sheetData>
  <phoneticPr fontId="0" type="noConversion"/>
  <pageMargins left="0.75" right="0.75" top="1" bottom="1" header="0.5" footer="0.5"/>
  <pageSetup scale="55" fitToHeight="2" orientation="landscape" verticalDpi="0" r:id="rId1"/>
  <headerFooter alignWithMargins="0">
    <oddHeader xml:space="preserve">&amp;CTarzana NC
Community Projects/NPG Funding
Since Inception
As of June 30, 2016
</oddHeader>
    <oddFooter>&amp;L&amp;D,&amp;T,&amp;F&amp;R&amp;P,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2016-08-08T19:10:02Z</cp:lastPrinted>
  <dcterms:created xsi:type="dcterms:W3CDTF">2006-11-28T18:46:05Z</dcterms:created>
  <dcterms:modified xsi:type="dcterms:W3CDTF">2016-08-10T18:29:49Z</dcterms:modified>
</cp:coreProperties>
</file>