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Sheet'!$10:$10,'Balance Sheet'!$16:$16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$26:$26,'P&amp;L'!$27:$27</definedName>
    <definedName name="QB_DATA_1" localSheetId="0" hidden="1">'P&amp;L'!$30:$30,'P&amp;L'!$31:$31,'P&amp;L'!$32:$32,'P&amp;L'!$36:$36,'P&amp;L'!$37:$37,'P&amp;L'!$38:$38,'P&amp;L'!$39:$39,'P&amp;L'!$40:$40,'P&amp;L'!$41:$41,'P&amp;L'!$42:$42,'P&amp;L'!$43:$43,'P&amp;L'!$44:$44,'P&amp;L'!$45:$45,'P&amp;L'!$46:$46,'P&amp;L'!$47:$47,'P&amp;L'!$50:$50</definedName>
    <definedName name="QB_DATA_2" localSheetId="0" hidden="1">'P&amp;L'!$51:$51,'P&amp;L'!$53:$53,'P&amp;L'!$54:$54,'P&amp;L'!$55:$55,'P&amp;L'!$56:$56,'P&amp;L'!$57:$57,'P&amp;L'!$58:$58,'P&amp;L'!$60:$60,'P&amp;L'!$62:$62,'P&amp;L'!$63:$63,'P&amp;L'!$67:$67,'P&amp;L'!$70:$70,'P&amp;L'!$71:$71,'P&amp;L'!$72:$72,'P&amp;L'!$73:$73,'P&amp;L'!$76:$76</definedName>
    <definedName name="QB_DATA_3" localSheetId="0" hidden="1">'P&amp;L'!$77:$77,'P&amp;L'!$78:$78,'P&amp;L'!$79:$79,'P&amp;L'!$80:$80,'P&amp;L'!$81:$81,'P&amp;L'!$82:$82,'P&amp;L'!$83:$83,'P&amp;L'!$84:$84,'P&amp;L'!$86:$86</definedName>
    <definedName name="QB_FORMULA_0" localSheetId="1" hidden="1">'Balance Sheet'!$E$11,'Balance Sheet'!$E$12,'Balance Sheet'!$E$13,'Balance Sheet'!$E$17,'Balance Sheet'!$E$18</definedName>
    <definedName name="QB_FORMULA_0" localSheetId="0" hidden="1">'P&amp;L'!$G$5,'P&amp;L'!$I$5,'P&amp;L'!#REF!,'P&amp;L'!$K$5,'P&amp;L'!$G$16,'P&amp;L'!$I$16,'P&amp;L'!#REF!,'P&amp;L'!$K$16,'P&amp;L'!$G$18,'P&amp;L'!$I$18,'P&amp;L'!#REF!,'P&amp;L'!$K$18,'P&amp;L'!$G$28,'P&amp;L'!#REF!,'P&amp;L'!$I$28,'P&amp;L'!#REF!</definedName>
    <definedName name="QB_FORMULA_1" localSheetId="0" hidden="1">'P&amp;L'!$K$28,'P&amp;L'!$G$33,'P&amp;L'!#REF!,'P&amp;L'!$I$33,'P&amp;L'!#REF!,'P&amp;L'!$K$33,'P&amp;L'!$G$48,'P&amp;L'!#REF!,'P&amp;L'!$I$48,'P&amp;L'!#REF!,'P&amp;L'!$K$48,'P&amp;L'!$G$52,'P&amp;L'!$I$52,'P&amp;L'!#REF!,'P&amp;L'!$K$52,'P&amp;L'!$G$59</definedName>
    <definedName name="QB_FORMULA_2" localSheetId="0" hidden="1">'P&amp;L'!#REF!,'P&amp;L'!$I$59,'P&amp;L'!#REF!,'P&amp;L'!$K$59,'P&amp;L'!$G$64,'P&amp;L'!$I$64,'P&amp;L'!#REF!,'P&amp;L'!$K$64,'P&amp;L'!$G$65,'P&amp;L'!#REF!,'P&amp;L'!$I$65,'P&amp;L'!#REF!,'P&amp;L'!$K$65,'P&amp;L'!$G$68,'P&amp;L'!$I$68,'P&amp;L'!#REF!</definedName>
    <definedName name="QB_FORMULA_3" localSheetId="0" hidden="1">'P&amp;L'!$K$68,'P&amp;L'!$G$74,'P&amp;L'!#REF!,'P&amp;L'!$I$74,'P&amp;L'!#REF!,'P&amp;L'!$K$74,'P&amp;L'!$G$85,'P&amp;L'!$I$85,'P&amp;L'!#REF!,'P&amp;L'!$K$85,'P&amp;L'!$G$87,'P&amp;L'!#REF!,'P&amp;L'!$I$87,'P&amp;L'!#REF!,'P&amp;L'!$K$87,'P&amp;L'!$G$88</definedName>
    <definedName name="QB_FORMULA_4" localSheetId="0" hidden="1">'P&amp;L'!#REF!,'P&amp;L'!$I$88,'P&amp;L'!#REF!,'P&amp;L'!$K$88</definedName>
    <definedName name="QB_ROW_1" localSheetId="1" hidden="1">'Balance Sheet'!$A$5</definedName>
    <definedName name="QB_ROW_10020" localSheetId="0" hidden="1">'P&amp;L'!$C$66</definedName>
    <definedName name="QB_ROW_1011" localSheetId="1" hidden="1">'Balance Sheet'!$B$6</definedName>
    <definedName name="QB_ROW_10320" localSheetId="0" hidden="1">'P&amp;L'!$C$68</definedName>
    <definedName name="QB_ROW_105240" localSheetId="0" hidden="1">'P&amp;L'!$E$58</definedName>
    <definedName name="QB_ROW_108250" localSheetId="0" hidden="1">'P&amp;L'!$F$40</definedName>
    <definedName name="QB_ROW_109030" localSheetId="0" hidden="1">'P&amp;L'!$D$29</definedName>
    <definedName name="QB_ROW_109330" localSheetId="0" hidden="1">'P&amp;L'!$D$33</definedName>
    <definedName name="QB_ROW_11020" localSheetId="0" hidden="1">'P&amp;L'!$C$69</definedName>
    <definedName name="QB_ROW_11320" localSheetId="0" hidden="1">'P&amp;L'!$C$74</definedName>
    <definedName name="QB_ROW_118230" localSheetId="0" hidden="1">'P&amp;L'!$D$70</definedName>
    <definedName name="QB_ROW_12020" localSheetId="0" hidden="1">'P&amp;L'!$C$75</definedName>
    <definedName name="QB_ROW_121250" localSheetId="0" hidden="1">'P&amp;L'!$F$51</definedName>
    <definedName name="QB_ROW_122250" localSheetId="0" hidden="1">'P&amp;L'!$F$50</definedName>
    <definedName name="QB_ROW_12320" localSheetId="0" hidden="1">'P&amp;L'!$C$85</definedName>
    <definedName name="QB_ROW_123240" localSheetId="0" hidden="1">'P&amp;L'!$E$12</definedName>
    <definedName name="QB_ROW_124230" localSheetId="0" hidden="1">'P&amp;L'!$D$78</definedName>
    <definedName name="QB_ROW_125230" localSheetId="0" hidden="1">'P&amp;L'!$D$80</definedName>
    <definedName name="QB_ROW_126230" localSheetId="0" hidden="1">'P&amp;L'!$D$81</definedName>
    <definedName name="QB_ROW_127230" localSheetId="0" hidden="1">'P&amp;L'!$D$79</definedName>
    <definedName name="QB_ROW_128230" localSheetId="0" hidden="1">'P&amp;L'!$D$84</definedName>
    <definedName name="QB_ROW_129230" localSheetId="0" hidden="1">'P&amp;L'!$D$77</definedName>
    <definedName name="QB_ROW_130230" localSheetId="0" hidden="1">'P&amp;L'!$D$76</definedName>
    <definedName name="QB_ROW_1311" localSheetId="1" hidden="1">'Balance Sheet'!$B$12</definedName>
    <definedName name="QB_ROW_131230" localSheetId="0" hidden="1">'P&amp;L'!$D$83</definedName>
    <definedName name="QB_ROW_132230" localSheetId="0" hidden="1">'P&amp;L'!$D$82</definedName>
    <definedName name="QB_ROW_13320" localSheetId="0" hidden="1">'P&amp;L'!$C$86</definedName>
    <definedName name="QB_ROW_134240" localSheetId="0" hidden="1">'P&amp;L'!$E$30</definedName>
    <definedName name="QB_ROW_135240" localSheetId="0" hidden="1">'P&amp;L'!$E$32</definedName>
    <definedName name="QB_ROW_136240" localSheetId="0" hidden="1">'P&amp;L'!$E$31</definedName>
    <definedName name="QB_ROW_137230" localSheetId="1" hidden="1">'Balance Sheet'!$D$9</definedName>
    <definedName name="QB_ROW_138230" localSheetId="0" hidden="1">'P&amp;L'!$D$71</definedName>
    <definedName name="QB_ROW_139230" localSheetId="0" hidden="1">'P&amp;L'!$D$72</definedName>
    <definedName name="QB_ROW_14011" localSheetId="1" hidden="1">'Balance Sheet'!$B$15</definedName>
    <definedName name="QB_ROW_140240" localSheetId="0" hidden="1">'P&amp;L'!$E$27</definedName>
    <definedName name="QB_ROW_141250" localSheetId="0" hidden="1">'P&amp;L'!$F$41</definedName>
    <definedName name="QB_ROW_14311" localSheetId="1" hidden="1">'Balance Sheet'!$B$17</definedName>
    <definedName name="QB_ROW_17221" localSheetId="1" hidden="1">'Balance Sheet'!$C$16</definedName>
    <definedName name="QB_ROW_18030" localSheetId="0" hidden="1">'P&amp;L'!$D$8</definedName>
    <definedName name="QB_ROW_18301" localSheetId="0" hidden="1">'P&amp;L'!$A$88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'P&amp;L'!$B$87</definedName>
    <definedName name="QB_ROW_22240" localSheetId="0" hidden="1">'P&amp;L'!$E$10</definedName>
    <definedName name="QB_ROW_2321" localSheetId="1" hidden="1">'Balance Sheet'!$C$11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1" localSheetId="1" hidden="1">'Balance Sheet'!$A$13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'P&amp;L'!$D$34</definedName>
    <definedName name="QB_ROW_37330" localSheetId="0" hidden="1">'P&amp;L'!$D$59</definedName>
    <definedName name="QB_ROW_39040" localSheetId="0" hidden="1">'P&amp;L'!$E$35</definedName>
    <definedName name="QB_ROW_39340" localSheetId="0" hidden="1">'P&amp;L'!$E$48</definedName>
    <definedName name="QB_ROW_40240" localSheetId="0" hidden="1">'P&amp;L'!$E$53</definedName>
    <definedName name="QB_ROW_42240" localSheetId="0" hidden="1">'P&amp;L'!$E$54</definedName>
    <definedName name="QB_ROW_43240" localSheetId="0" hidden="1">'P&amp;L'!$E$56</definedName>
    <definedName name="QB_ROW_44030" localSheetId="0" hidden="1">'P&amp;L'!$D$61</definedName>
    <definedName name="QB_ROW_44330" localSheetId="0" hidden="1">'P&amp;L'!$D$64</definedName>
    <definedName name="QB_ROW_45240" localSheetId="0" hidden="1">'P&amp;L'!$E$62</definedName>
    <definedName name="QB_ROW_46240" localSheetId="0" hidden="1">'P&amp;L'!$E$63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54230" localSheetId="0" hidden="1">'P&amp;L'!$D$60</definedName>
    <definedName name="QB_ROW_66250" localSheetId="0" hidden="1">'P&amp;L'!$F$45</definedName>
    <definedName name="QB_ROW_67250" localSheetId="0" hidden="1">'P&amp;L'!$F$44</definedName>
    <definedName name="QB_ROW_68250" localSheetId="0" hidden="1">'P&amp;L'!$F$39</definedName>
    <definedName name="QB_ROW_69250" localSheetId="0" hidden="1">'P&amp;L'!$F$37</definedName>
    <definedName name="QB_ROW_7001" localSheetId="1" hidden="1">'Balance Sheet'!$A$14</definedName>
    <definedName name="QB_ROW_70250" localSheetId="0" hidden="1">'P&amp;L'!$F$42</definedName>
    <definedName name="QB_ROW_71250" localSheetId="0" hidden="1">'P&amp;L'!$F$43</definedName>
    <definedName name="QB_ROW_72250" localSheetId="0" hidden="1">'P&amp;L'!$F$38</definedName>
    <definedName name="QB_ROW_7301" localSheetId="1" hidden="1">'Balance Sheet'!$A$18</definedName>
    <definedName name="QB_ROW_73250" localSheetId="0" hidden="1">'P&amp;L'!$F$36</definedName>
    <definedName name="QB_ROW_79230" localSheetId="0" hidden="1">'P&amp;L'!$D$73</definedName>
    <definedName name="QB_ROW_8020" localSheetId="0" hidden="1">'P&amp;L'!$C$7</definedName>
    <definedName name="QB_ROW_81250" localSheetId="0" hidden="1">'P&amp;L'!$F$46</definedName>
    <definedName name="QB_ROW_82250" localSheetId="0" hidden="1">'P&amp;L'!$F$47</definedName>
    <definedName name="QB_ROW_8320" localSheetId="0" hidden="1">'P&amp;L'!$C$18</definedName>
    <definedName name="QB_ROW_89040" localSheetId="0" hidden="1">'P&amp;L'!$E$49</definedName>
    <definedName name="QB_ROW_89340" localSheetId="0" hidden="1">'P&amp;L'!$E$52</definedName>
    <definedName name="QB_ROW_9020" localSheetId="0" hidden="1">'P&amp;L'!$C$19</definedName>
    <definedName name="QB_ROW_90240" localSheetId="0" hidden="1">'P&amp;L'!$E$55</definedName>
    <definedName name="QB_ROW_92330" localSheetId="0" hidden="1">'P&amp;L'!$D$67</definedName>
    <definedName name="QB_ROW_9320" localSheetId="0" hidden="1">'P&amp;L'!$C$65</definedName>
    <definedName name="QB_ROW_93240" localSheetId="0" hidden="1">'P&amp;L'!$E$26</definedName>
    <definedName name="QB_ROW_95230" localSheetId="1" hidden="1">'Balance Sheet'!$D$10</definedName>
    <definedName name="QB_ROW_97240" localSheetId="0" hidden="1">'P&amp;L'!$E$21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20160331</definedName>
    <definedName name="QBENDDATE" localSheetId="0">20160331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20160301</definedName>
    <definedName name="QBSTARTDATE" localSheetId="0">20160301</definedName>
  </definedNames>
  <calcPr fullCalcOnLoad="1"/>
</workbook>
</file>

<file path=xl/sharedStrings.xml><?xml version="1.0" encoding="utf-8"?>
<sst xmlns="http://schemas.openxmlformats.org/spreadsheetml/2006/main" count="104" uniqueCount="102">
  <si>
    <t>Mar 16</t>
  </si>
  <si>
    <t>Jul '15 - Mar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</si>
  <si>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</si>
  <si>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</si>
  <si>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</si>
  <si>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</si>
  <si>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</si>
  <si>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</si>
  <si>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</si>
  <si>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</si>
  <si>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</si>
  <si>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</si>
  <si>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</si>
  <si>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</si>
  <si>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</si>
  <si>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</si>
  <si>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</si>
  <si>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</si>
  <si>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</si>
  <si>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</si>
  <si>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</si>
  <si>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</si>
  <si>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</si>
  <si>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</si>
  <si>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</si>
  <si>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</si>
  <si>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</si>
  <si>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</si>
  <si>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</si>
  <si>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</si>
  <si>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</si>
  <si>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</si>
  <si>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</si>
  <si>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</si>
  <si>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</si>
  <si>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</si>
  <si>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</si>
  <si>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</si>
  <si>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</si>
  <si>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</si>
  <si>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</si>
  <si>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</si>
  <si>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</si>
  <si>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</si>
  <si>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</si>
  <si>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</si>
  <si>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</si>
  <si>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</si>
  <si>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</si>
  <si>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</si>
  <si>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</si>
  <si>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</si>
  <si>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</si>
  <si>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</si>
  <si>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</si>
  <si>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</si>
  <si>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</si>
  <si>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</si>
  <si>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</si>
  <si>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</si>
  <si>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</si>
  <si>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</si>
  <si>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</si>
  <si>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</si>
  <si>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</si>
  <si>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</si>
  <si>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</si>
  <si>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</si>
  <si>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</si>
  <si>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</si>
  <si>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</si>
  <si>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</si>
  <si>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</si>
  <si>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</si>
  <si>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</si>
  <si>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</si>
  <si>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</si>
  <si>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</si>
  <si>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</si>
  <si>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</si>
  <si>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</si>
  <si>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</si>
  <si>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</si>
  <si>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</si>
  <si>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</si>
  <si>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</si>
  <si>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</si>
  <si>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Mar 31, 16</t>
  </si>
  <si>
    <t>ASSETS</t>
  </si>
  <si>
    <t>Current Assets</t>
  </si>
  <si>
    <t>Checking/Savings</t>
  </si>
  <si>
    <t>DONE Funding</t>
  </si>
  <si>
    <t>Union Bank New-2903</t>
  </si>
  <si>
    <t>Union Bank Old-4365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</si>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</sst>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8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K4"/>
    </sheetView>
  </sheetViews>
  <sheetFormatPr defaultColWidth="9.140625" defaultRowHeight="15"/>
  <cols>
    <col min="1" max="2" width="5.8515625" style="11" customWidth="1"/>
    <col min="3" max="3" width="6.140625" style="11" customWidth="1"/>
    <col min="4" max="4" width="6.00390625" style="11" customWidth="1"/>
    <col min="5" max="5" width="5.8515625" style="11" customWidth="1"/>
    <col min="6" max="6" width="26.28125" style="11" customWidth="1"/>
    <col min="7" max="7" width="11.14062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2">
        <v>0</v>
      </c>
      <c r="H4" s="23"/>
      <c r="I4" s="22">
        <v>42189.74</v>
      </c>
      <c r="J4" s="23"/>
      <c r="K4" s="22">
        <v>42189.74</v>
      </c>
    </row>
    <row r="5" spans="1:11" ht="14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42189.74</v>
      </c>
      <c r="J5" s="16"/>
      <c r="K5" s="16">
        <f>ROUND(SUM(K3:K4),5)</f>
        <v>42189.74</v>
      </c>
    </row>
    <row r="6" spans="1:11" ht="14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4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14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50.95</v>
      </c>
      <c r="J9" s="16"/>
      <c r="K9" s="16">
        <v>200</v>
      </c>
    </row>
    <row r="10" spans="1:11" ht="14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47.34</v>
      </c>
      <c r="J10" s="16"/>
      <c r="K10" s="16">
        <v>150</v>
      </c>
    </row>
    <row r="11" spans="1:11" ht="14.25">
      <c r="A11" s="1"/>
      <c r="B11" s="1"/>
      <c r="C11" s="1"/>
      <c r="D11" s="1"/>
      <c r="E11" s="1" t="s">
        <v>11</v>
      </c>
      <c r="F11" s="1"/>
      <c r="G11" s="16">
        <v>98.07</v>
      </c>
      <c r="H11" s="16"/>
      <c r="I11" s="16">
        <v>721.82</v>
      </c>
      <c r="J11" s="16"/>
      <c r="K11" s="16">
        <v>1200</v>
      </c>
    </row>
    <row r="12" spans="1:11" ht="14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92.62</v>
      </c>
      <c r="J12" s="16"/>
      <c r="K12" s="16">
        <v>150</v>
      </c>
    </row>
    <row r="13" spans="1:11" ht="14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135</v>
      </c>
    </row>
    <row r="14" spans="1:11" ht="14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12.71</v>
      </c>
      <c r="J14" s="16"/>
      <c r="K14" s="16">
        <v>100</v>
      </c>
    </row>
    <row r="15" spans="1:11" ht="15" thickBot="1">
      <c r="A15" s="1"/>
      <c r="B15" s="1"/>
      <c r="C15" s="1"/>
      <c r="D15" s="1"/>
      <c r="E15" s="1" t="s">
        <v>15</v>
      </c>
      <c r="F15" s="1"/>
      <c r="G15" s="15">
        <v>0</v>
      </c>
      <c r="H15" s="16"/>
      <c r="I15" s="15">
        <v>55</v>
      </c>
      <c r="J15" s="16"/>
      <c r="K15" s="15">
        <v>80</v>
      </c>
    </row>
    <row r="16" spans="1:11" ht="14.25">
      <c r="A16" s="1"/>
      <c r="B16" s="1"/>
      <c r="C16" s="1"/>
      <c r="D16" s="1" t="s">
        <v>16</v>
      </c>
      <c r="E16" s="1"/>
      <c r="F16" s="1"/>
      <c r="G16" s="16">
        <f>ROUND(SUM(G8:G15),5)</f>
        <v>98.07</v>
      </c>
      <c r="H16" s="16"/>
      <c r="I16" s="16">
        <f>ROUND(SUM(I8:I15),5)</f>
        <v>980.44</v>
      </c>
      <c r="J16" s="16"/>
      <c r="K16" s="16">
        <f>ROUND(SUM(K8:K15),5)</f>
        <v>2015</v>
      </c>
    </row>
    <row r="17" spans="1:11" ht="15" thickBot="1">
      <c r="A17" s="1"/>
      <c r="B17" s="1"/>
      <c r="C17" s="1"/>
      <c r="D17" s="1" t="s">
        <v>17</v>
      </c>
      <c r="E17" s="1"/>
      <c r="F17" s="1"/>
      <c r="G17" s="15">
        <v>184.8</v>
      </c>
      <c r="H17" s="16"/>
      <c r="I17" s="15">
        <v>1330.2</v>
      </c>
      <c r="J17" s="16"/>
      <c r="K17" s="15">
        <v>3000</v>
      </c>
    </row>
    <row r="18" spans="1:11" ht="14.25">
      <c r="A18" s="1"/>
      <c r="B18" s="1"/>
      <c r="C18" s="1" t="s">
        <v>18</v>
      </c>
      <c r="D18" s="1"/>
      <c r="E18" s="1"/>
      <c r="F18" s="1"/>
      <c r="G18" s="16">
        <f>ROUND(G7+SUM(G16:G17),5)</f>
        <v>282.87</v>
      </c>
      <c r="H18" s="16"/>
      <c r="I18" s="16">
        <f>ROUND(I7+SUM(I16:I17),5)</f>
        <v>2310.64</v>
      </c>
      <c r="J18" s="16"/>
      <c r="K18" s="16">
        <f>ROUND(K7+SUM(K16:K17),5)</f>
        <v>5015</v>
      </c>
    </row>
    <row r="19" spans="1:11" ht="14.2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ht="14.2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ht="14.25">
      <c r="A21" s="1"/>
      <c r="B21" s="1"/>
      <c r="C21" s="1"/>
      <c r="D21" s="1"/>
      <c r="E21" s="1" t="s">
        <v>21</v>
      </c>
      <c r="F21" s="1"/>
      <c r="G21" s="16">
        <v>0</v>
      </c>
      <c r="H21" s="16"/>
      <c r="I21" s="16">
        <v>0</v>
      </c>
      <c r="J21" s="16"/>
      <c r="K21" s="16">
        <v>700</v>
      </c>
    </row>
    <row r="22" spans="1:11" ht="14.25">
      <c r="A22" s="1"/>
      <c r="B22" s="1"/>
      <c r="C22" s="1"/>
      <c r="D22" s="1"/>
      <c r="E22" s="1" t="s">
        <v>22</v>
      </c>
      <c r="F22" s="1"/>
      <c r="G22" s="16">
        <v>0</v>
      </c>
      <c r="H22" s="16"/>
      <c r="I22" s="16">
        <v>0</v>
      </c>
      <c r="J22" s="16"/>
      <c r="K22" s="16">
        <v>150</v>
      </c>
    </row>
    <row r="23" spans="1:11" ht="14.25">
      <c r="A23" s="1"/>
      <c r="B23" s="1"/>
      <c r="C23" s="1"/>
      <c r="D23" s="1"/>
      <c r="E23" s="1" t="s">
        <v>23</v>
      </c>
      <c r="F23" s="1"/>
      <c r="G23" s="16">
        <v>0</v>
      </c>
      <c r="H23" s="16"/>
      <c r="I23" s="16">
        <v>0</v>
      </c>
      <c r="J23" s="16"/>
      <c r="K23" s="16">
        <v>1500</v>
      </c>
    </row>
    <row r="24" spans="1:11" ht="14.25">
      <c r="A24" s="1"/>
      <c r="B24" s="1"/>
      <c r="C24" s="1"/>
      <c r="D24" s="1"/>
      <c r="E24" s="1" t="s">
        <v>24</v>
      </c>
      <c r="F24" s="1"/>
      <c r="G24" s="16">
        <v>0</v>
      </c>
      <c r="H24" s="16"/>
      <c r="I24" s="16">
        <v>0</v>
      </c>
      <c r="J24" s="16"/>
      <c r="K24" s="16">
        <v>250</v>
      </c>
    </row>
    <row r="25" spans="1:11" ht="14.2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0</v>
      </c>
      <c r="J25" s="16"/>
      <c r="K25" s="16">
        <v>150</v>
      </c>
    </row>
    <row r="26" spans="1:11" ht="14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2443.78</v>
      </c>
    </row>
    <row r="27" spans="1:11" ht="15" thickBot="1">
      <c r="A27" s="1"/>
      <c r="B27" s="1"/>
      <c r="C27" s="1"/>
      <c r="D27" s="1"/>
      <c r="E27" s="1" t="s">
        <v>27</v>
      </c>
      <c r="F27" s="1"/>
      <c r="G27" s="15">
        <v>872</v>
      </c>
      <c r="H27" s="16"/>
      <c r="I27" s="15">
        <v>872</v>
      </c>
      <c r="J27" s="16"/>
      <c r="K27" s="15">
        <v>872</v>
      </c>
    </row>
    <row r="28" spans="1:11" ht="14.25">
      <c r="A28" s="1"/>
      <c r="B28" s="1"/>
      <c r="C28" s="1"/>
      <c r="D28" s="1" t="s">
        <v>28</v>
      </c>
      <c r="E28" s="1"/>
      <c r="F28" s="1"/>
      <c r="G28" s="16">
        <f>ROUND(SUM(G20:G27),5)</f>
        <v>872</v>
      </c>
      <c r="H28" s="16"/>
      <c r="I28" s="16">
        <f>ROUND(SUM(I20:I27),5)</f>
        <v>872</v>
      </c>
      <c r="J28" s="16"/>
      <c r="K28" s="16">
        <f>ROUND(SUM(K20:K27),5)</f>
        <v>6065.78</v>
      </c>
    </row>
    <row r="29" spans="1:11" ht="14.25">
      <c r="A29" s="1"/>
      <c r="B29" s="1"/>
      <c r="C29" s="1"/>
      <c r="D29" s="1" t="s">
        <v>29</v>
      </c>
      <c r="E29" s="1"/>
      <c r="F29" s="1"/>
      <c r="G29" s="16"/>
      <c r="H29" s="16"/>
      <c r="I29" s="16"/>
      <c r="J29" s="16"/>
      <c r="K29" s="16"/>
    </row>
    <row r="30" spans="1:11" ht="14.25">
      <c r="A30" s="1"/>
      <c r="B30" s="1"/>
      <c r="C30" s="1"/>
      <c r="D30" s="1"/>
      <c r="E30" s="1" t="s">
        <v>30</v>
      </c>
      <c r="F30" s="1"/>
      <c r="G30" s="16">
        <v>0</v>
      </c>
      <c r="H30" s="16"/>
      <c r="I30" s="16">
        <v>500</v>
      </c>
      <c r="J30" s="16"/>
      <c r="K30" s="16">
        <v>500</v>
      </c>
    </row>
    <row r="31" spans="1:11" ht="14.25">
      <c r="A31" s="1"/>
      <c r="B31" s="1"/>
      <c r="C31" s="1"/>
      <c r="D31" s="1"/>
      <c r="E31" s="1" t="s">
        <v>31</v>
      </c>
      <c r="F31" s="1"/>
      <c r="G31" s="16">
        <v>0</v>
      </c>
      <c r="H31" s="16"/>
      <c r="I31" s="16">
        <v>50</v>
      </c>
      <c r="J31" s="16"/>
      <c r="K31" s="16">
        <v>50</v>
      </c>
    </row>
    <row r="32" spans="1:11" ht="15" thickBot="1">
      <c r="A32" s="1"/>
      <c r="B32" s="1"/>
      <c r="C32" s="1"/>
      <c r="D32" s="1"/>
      <c r="E32" s="1" t="s">
        <v>32</v>
      </c>
      <c r="F32" s="1"/>
      <c r="G32" s="15">
        <v>0</v>
      </c>
      <c r="H32" s="16"/>
      <c r="I32" s="15">
        <v>47.57</v>
      </c>
      <c r="J32" s="16"/>
      <c r="K32" s="15">
        <v>50</v>
      </c>
    </row>
    <row r="33" spans="1:11" ht="14.25">
      <c r="A33" s="1"/>
      <c r="B33" s="1"/>
      <c r="C33" s="1"/>
      <c r="D33" s="1" t="s">
        <v>33</v>
      </c>
      <c r="E33" s="1"/>
      <c r="F33" s="1"/>
      <c r="G33" s="16">
        <f>ROUND(SUM(G29:G32),5)</f>
        <v>0</v>
      </c>
      <c r="H33" s="16"/>
      <c r="I33" s="16">
        <f>ROUND(SUM(I29:I32),5)</f>
        <v>597.57</v>
      </c>
      <c r="J33" s="16"/>
      <c r="K33" s="16">
        <f>ROUND(SUM(K29:K32),5)</f>
        <v>600</v>
      </c>
    </row>
    <row r="34" spans="1:11" ht="14.25">
      <c r="A34" s="1"/>
      <c r="B34" s="1"/>
      <c r="C34" s="1"/>
      <c r="D34" s="1" t="s">
        <v>34</v>
      </c>
      <c r="E34" s="1"/>
      <c r="F34" s="1"/>
      <c r="G34" s="16"/>
      <c r="H34" s="16"/>
      <c r="I34" s="16"/>
      <c r="J34" s="16"/>
      <c r="K34" s="16"/>
    </row>
    <row r="35" spans="1:11" ht="14.25">
      <c r="A35" s="1"/>
      <c r="B35" s="1"/>
      <c r="C35" s="1"/>
      <c r="D35" s="1"/>
      <c r="E35" s="1" t="s">
        <v>35</v>
      </c>
      <c r="F35" s="1"/>
      <c r="G35" s="16"/>
      <c r="H35" s="16"/>
      <c r="I35" s="16"/>
      <c r="J35" s="16"/>
      <c r="K35" s="16"/>
    </row>
    <row r="36" spans="1:11" ht="14.25">
      <c r="A36" s="1"/>
      <c r="B36" s="1"/>
      <c r="C36" s="1"/>
      <c r="D36" s="1"/>
      <c r="E36" s="1"/>
      <c r="F36" s="1" t="s">
        <v>36</v>
      </c>
      <c r="G36" s="16">
        <v>0</v>
      </c>
      <c r="H36" s="16"/>
      <c r="I36" s="16">
        <v>0</v>
      </c>
      <c r="J36" s="16"/>
      <c r="K36" s="16">
        <v>100</v>
      </c>
    </row>
    <row r="37" spans="1:11" ht="14.25">
      <c r="A37" s="1"/>
      <c r="B37" s="1"/>
      <c r="C37" s="1"/>
      <c r="D37" s="1"/>
      <c r="E37" s="1"/>
      <c r="F37" s="1" t="s">
        <v>37</v>
      </c>
      <c r="G37" s="16">
        <v>0</v>
      </c>
      <c r="H37" s="16"/>
      <c r="I37" s="16">
        <v>49.67</v>
      </c>
      <c r="J37" s="16"/>
      <c r="K37" s="16">
        <v>100</v>
      </c>
    </row>
    <row r="38" spans="1:11" ht="14.25">
      <c r="A38" s="1"/>
      <c r="B38" s="1"/>
      <c r="C38" s="1"/>
      <c r="D38" s="1"/>
      <c r="E38" s="1"/>
      <c r="F38" s="1" t="s">
        <v>38</v>
      </c>
      <c r="G38" s="16">
        <v>0</v>
      </c>
      <c r="H38" s="16"/>
      <c r="I38" s="16">
        <v>0</v>
      </c>
      <c r="J38" s="16"/>
      <c r="K38" s="16">
        <v>180</v>
      </c>
    </row>
    <row r="39" spans="1:11" ht="14.25">
      <c r="A39" s="1"/>
      <c r="B39" s="1"/>
      <c r="C39" s="1"/>
      <c r="D39" s="1"/>
      <c r="E39" s="1"/>
      <c r="F39" s="1" t="s">
        <v>21</v>
      </c>
      <c r="G39" s="16">
        <v>0</v>
      </c>
      <c r="H39" s="16"/>
      <c r="I39" s="16">
        <v>0</v>
      </c>
      <c r="J39" s="16"/>
      <c r="K39" s="16">
        <v>500</v>
      </c>
    </row>
    <row r="40" spans="1:11" ht="14.25">
      <c r="A40" s="1"/>
      <c r="B40" s="1"/>
      <c r="C40" s="1"/>
      <c r="D40" s="1"/>
      <c r="E40" s="1"/>
      <c r="F40" s="1" t="s">
        <v>39</v>
      </c>
      <c r="G40" s="16">
        <v>0</v>
      </c>
      <c r="H40" s="16"/>
      <c r="I40" s="16">
        <v>0</v>
      </c>
      <c r="J40" s="16"/>
      <c r="K40" s="16">
        <v>350</v>
      </c>
    </row>
    <row r="41" spans="1:11" ht="14.25">
      <c r="A41" s="1"/>
      <c r="B41" s="1"/>
      <c r="C41" s="1"/>
      <c r="D41" s="1"/>
      <c r="E41" s="1"/>
      <c r="F41" s="1" t="s">
        <v>40</v>
      </c>
      <c r="G41" s="16">
        <v>0</v>
      </c>
      <c r="H41" s="16"/>
      <c r="I41" s="16">
        <v>0</v>
      </c>
      <c r="J41" s="16"/>
      <c r="K41" s="16">
        <v>260</v>
      </c>
    </row>
    <row r="42" spans="1:11" ht="14.2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0</v>
      </c>
      <c r="J42" s="16"/>
      <c r="K42" s="16">
        <v>600</v>
      </c>
    </row>
    <row r="43" spans="1:11" ht="14.2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0</v>
      </c>
      <c r="J43" s="16"/>
      <c r="K43" s="16">
        <v>150</v>
      </c>
    </row>
    <row r="44" spans="1:11" ht="14.2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124.4</v>
      </c>
      <c r="J44" s="16"/>
      <c r="K44" s="16">
        <v>150</v>
      </c>
    </row>
    <row r="45" spans="1:11" ht="14.2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548.9</v>
      </c>
      <c r="J45" s="16"/>
      <c r="K45" s="16">
        <v>800</v>
      </c>
    </row>
    <row r="46" spans="1:11" ht="14.2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0</v>
      </c>
      <c r="J46" s="16"/>
      <c r="K46" s="16">
        <v>200</v>
      </c>
    </row>
    <row r="47" spans="1:11" ht="15" thickBot="1">
      <c r="A47" s="1"/>
      <c r="B47" s="1"/>
      <c r="C47" s="1"/>
      <c r="D47" s="1"/>
      <c r="E47" s="1"/>
      <c r="F47" s="1" t="s">
        <v>46</v>
      </c>
      <c r="G47" s="15">
        <v>0</v>
      </c>
      <c r="H47" s="16"/>
      <c r="I47" s="15">
        <v>0</v>
      </c>
      <c r="J47" s="16"/>
      <c r="K47" s="15">
        <v>260</v>
      </c>
    </row>
    <row r="48" spans="1:11" ht="14.25">
      <c r="A48" s="1"/>
      <c r="B48" s="1"/>
      <c r="C48" s="1"/>
      <c r="D48" s="1"/>
      <c r="E48" s="1" t="s">
        <v>47</v>
      </c>
      <c r="F48" s="1"/>
      <c r="G48" s="16">
        <f>ROUND(SUM(G35:G47),5)</f>
        <v>0</v>
      </c>
      <c r="H48" s="16"/>
      <c r="I48" s="16">
        <f>ROUND(SUM(I35:I47),5)</f>
        <v>722.97</v>
      </c>
      <c r="J48" s="16"/>
      <c r="K48" s="16">
        <f>ROUND(SUM(K35:K47),5)</f>
        <v>3650</v>
      </c>
    </row>
    <row r="49" spans="1:11" ht="14.25">
      <c r="A49" s="1"/>
      <c r="B49" s="1"/>
      <c r="C49" s="1"/>
      <c r="D49" s="1"/>
      <c r="E49" s="1" t="s">
        <v>48</v>
      </c>
      <c r="F49" s="1"/>
      <c r="G49" s="16"/>
      <c r="H49" s="16"/>
      <c r="I49" s="16"/>
      <c r="J49" s="16"/>
      <c r="K49" s="16"/>
    </row>
    <row r="50" spans="1:11" ht="14.25">
      <c r="A50" s="1"/>
      <c r="B50" s="1"/>
      <c r="C50" s="1"/>
      <c r="D50" s="1"/>
      <c r="E50" s="1"/>
      <c r="F50" s="1" t="s">
        <v>49</v>
      </c>
      <c r="G50" s="16">
        <v>0</v>
      </c>
      <c r="H50" s="16"/>
      <c r="I50" s="16">
        <v>46.33</v>
      </c>
      <c r="J50" s="16"/>
      <c r="K50" s="16">
        <v>125</v>
      </c>
    </row>
    <row r="51" spans="1:11" ht="15" thickBot="1">
      <c r="A51" s="1"/>
      <c r="B51" s="1"/>
      <c r="C51" s="1"/>
      <c r="D51" s="1"/>
      <c r="E51" s="1"/>
      <c r="F51" s="1" t="s">
        <v>50</v>
      </c>
      <c r="G51" s="15">
        <v>0</v>
      </c>
      <c r="H51" s="16"/>
      <c r="I51" s="15">
        <v>346.82</v>
      </c>
      <c r="J51" s="16"/>
      <c r="K51" s="15">
        <v>500</v>
      </c>
    </row>
    <row r="52" spans="1:11" ht="14.25">
      <c r="A52" s="1"/>
      <c r="B52" s="1"/>
      <c r="C52" s="1"/>
      <c r="D52" s="1"/>
      <c r="E52" s="1" t="s">
        <v>51</v>
      </c>
      <c r="F52" s="1"/>
      <c r="G52" s="16">
        <f>ROUND(SUM(G49:G51),5)</f>
        <v>0</v>
      </c>
      <c r="H52" s="16"/>
      <c r="I52" s="16">
        <f>ROUND(SUM(I49:I51),5)</f>
        <v>393.15</v>
      </c>
      <c r="J52" s="16"/>
      <c r="K52" s="16">
        <f>ROUND(SUM(K49:K51),5)</f>
        <v>625</v>
      </c>
    </row>
    <row r="53" spans="1:11" ht="14.25">
      <c r="A53" s="1"/>
      <c r="B53" s="1"/>
      <c r="C53" s="1"/>
      <c r="D53" s="1"/>
      <c r="E53" s="1" t="s">
        <v>52</v>
      </c>
      <c r="F53" s="1"/>
      <c r="G53" s="16">
        <v>0</v>
      </c>
      <c r="H53" s="16"/>
      <c r="I53" s="16">
        <v>300</v>
      </c>
      <c r="J53" s="16"/>
      <c r="K53" s="16">
        <v>300</v>
      </c>
    </row>
    <row r="54" spans="1:11" ht="14.25">
      <c r="A54" s="1"/>
      <c r="B54" s="1"/>
      <c r="C54" s="1"/>
      <c r="D54" s="1"/>
      <c r="E54" s="1" t="s">
        <v>53</v>
      </c>
      <c r="F54" s="1"/>
      <c r="G54" s="16">
        <v>0</v>
      </c>
      <c r="H54" s="16"/>
      <c r="I54" s="16">
        <v>0</v>
      </c>
      <c r="J54" s="16"/>
      <c r="K54" s="16">
        <v>750</v>
      </c>
    </row>
    <row r="55" spans="1:11" ht="14.25">
      <c r="A55" s="1"/>
      <c r="B55" s="1"/>
      <c r="C55" s="1"/>
      <c r="D55" s="1"/>
      <c r="E55" s="1" t="s">
        <v>54</v>
      </c>
      <c r="F55" s="1"/>
      <c r="G55" s="16">
        <v>0</v>
      </c>
      <c r="H55" s="16"/>
      <c r="I55" s="16">
        <v>0</v>
      </c>
      <c r="J55" s="16"/>
      <c r="K55" s="16">
        <v>250</v>
      </c>
    </row>
    <row r="56" spans="1:11" ht="14.25">
      <c r="A56" s="1"/>
      <c r="B56" s="1"/>
      <c r="C56" s="1"/>
      <c r="D56" s="1"/>
      <c r="E56" s="1" t="s">
        <v>55</v>
      </c>
      <c r="F56" s="1"/>
      <c r="G56" s="16">
        <v>0</v>
      </c>
      <c r="H56" s="16"/>
      <c r="I56" s="16">
        <v>150</v>
      </c>
      <c r="J56" s="16"/>
      <c r="K56" s="16">
        <v>250</v>
      </c>
    </row>
    <row r="57" spans="1:11" ht="14.25">
      <c r="A57" s="1"/>
      <c r="B57" s="1"/>
      <c r="C57" s="1"/>
      <c r="D57" s="1"/>
      <c r="E57" s="1" t="s">
        <v>56</v>
      </c>
      <c r="F57" s="1"/>
      <c r="G57" s="16">
        <v>0</v>
      </c>
      <c r="H57" s="16"/>
      <c r="I57" s="16">
        <v>200</v>
      </c>
      <c r="J57" s="16"/>
      <c r="K57" s="16">
        <v>200</v>
      </c>
    </row>
    <row r="58" spans="1:11" ht="15" thickBot="1">
      <c r="A58" s="1"/>
      <c r="B58" s="1"/>
      <c r="C58" s="1"/>
      <c r="D58" s="1"/>
      <c r="E58" s="1" t="s">
        <v>57</v>
      </c>
      <c r="F58" s="1"/>
      <c r="G58" s="15">
        <v>0</v>
      </c>
      <c r="H58" s="16"/>
      <c r="I58" s="15">
        <v>200</v>
      </c>
      <c r="J58" s="16"/>
      <c r="K58" s="15">
        <v>200</v>
      </c>
    </row>
    <row r="59" spans="1:11" ht="14.25">
      <c r="A59" s="1"/>
      <c r="B59" s="1"/>
      <c r="C59" s="1"/>
      <c r="D59" s="1" t="s">
        <v>58</v>
      </c>
      <c r="E59" s="1"/>
      <c r="F59" s="1"/>
      <c r="G59" s="16">
        <f>ROUND(G34+G48+SUM(G52:G58),5)</f>
        <v>0</v>
      </c>
      <c r="H59" s="16"/>
      <c r="I59" s="16">
        <f>ROUND(I34+I48+SUM(I52:I58),5)</f>
        <v>1966.12</v>
      </c>
      <c r="J59" s="16"/>
      <c r="K59" s="16">
        <f>ROUND(K34+K48+SUM(K52:K58),5)</f>
        <v>6225</v>
      </c>
    </row>
    <row r="60" spans="1:11" ht="14.25">
      <c r="A60" s="1"/>
      <c r="B60" s="1"/>
      <c r="C60" s="1"/>
      <c r="D60" s="1" t="s">
        <v>59</v>
      </c>
      <c r="E60" s="1"/>
      <c r="F60" s="1"/>
      <c r="G60" s="16">
        <v>0</v>
      </c>
      <c r="H60" s="16"/>
      <c r="I60" s="16">
        <v>0</v>
      </c>
      <c r="J60" s="16"/>
      <c r="K60" s="16">
        <v>1000</v>
      </c>
    </row>
    <row r="61" spans="1:11" ht="14.25">
      <c r="A61" s="1"/>
      <c r="B61" s="1"/>
      <c r="C61" s="1"/>
      <c r="D61" s="1" t="s">
        <v>60</v>
      </c>
      <c r="E61" s="1"/>
      <c r="F61" s="1"/>
      <c r="G61" s="16"/>
      <c r="H61" s="16"/>
      <c r="I61" s="16"/>
      <c r="J61" s="16"/>
      <c r="K61" s="16"/>
    </row>
    <row r="62" spans="1:11" ht="14.25">
      <c r="A62" s="1"/>
      <c r="B62" s="1"/>
      <c r="C62" s="1"/>
      <c r="D62" s="1"/>
      <c r="E62" s="1" t="s">
        <v>61</v>
      </c>
      <c r="F62" s="1"/>
      <c r="G62" s="16">
        <v>40</v>
      </c>
      <c r="H62" s="16"/>
      <c r="I62" s="16">
        <v>385</v>
      </c>
      <c r="J62" s="16"/>
      <c r="K62" s="16">
        <v>540</v>
      </c>
    </row>
    <row r="63" spans="1:11" ht="15" thickBot="1">
      <c r="A63" s="1"/>
      <c r="B63" s="1"/>
      <c r="C63" s="1"/>
      <c r="D63" s="1"/>
      <c r="E63" s="1" t="s">
        <v>62</v>
      </c>
      <c r="F63" s="1"/>
      <c r="G63" s="17">
        <v>300</v>
      </c>
      <c r="H63" s="16"/>
      <c r="I63" s="17">
        <v>1350</v>
      </c>
      <c r="J63" s="16"/>
      <c r="K63" s="17">
        <v>1800</v>
      </c>
    </row>
    <row r="64" spans="1:11" ht="15" thickBot="1">
      <c r="A64" s="1"/>
      <c r="B64" s="1"/>
      <c r="C64" s="1"/>
      <c r="D64" s="1" t="s">
        <v>63</v>
      </c>
      <c r="E64" s="1"/>
      <c r="F64" s="1"/>
      <c r="G64" s="18">
        <f>ROUND(SUM(G61:G63),5)</f>
        <v>340</v>
      </c>
      <c r="H64" s="16"/>
      <c r="I64" s="18">
        <f>ROUND(SUM(I61:I63),5)</f>
        <v>1735</v>
      </c>
      <c r="J64" s="16"/>
      <c r="K64" s="18">
        <f>ROUND(SUM(K61:K63),5)</f>
        <v>2340</v>
      </c>
    </row>
    <row r="65" spans="1:11" ht="14.25">
      <c r="A65" s="1"/>
      <c r="B65" s="1"/>
      <c r="C65" s="1" t="s">
        <v>64</v>
      </c>
      <c r="D65" s="1"/>
      <c r="E65" s="1"/>
      <c r="F65" s="1"/>
      <c r="G65" s="16">
        <f>ROUND(G19+G28+G33+SUM(G59:G60)+G64,5)</f>
        <v>1212</v>
      </c>
      <c r="H65" s="16"/>
      <c r="I65" s="16">
        <f>ROUND(I19+I28+I33+SUM(I59:I60)+I64,5)</f>
        <v>5170.69</v>
      </c>
      <c r="J65" s="16"/>
      <c r="K65" s="16">
        <f>ROUND(K19+K28+K33+SUM(K59:K60)+K64,5)</f>
        <v>16230.78</v>
      </c>
    </row>
    <row r="66" spans="1:11" ht="14.25">
      <c r="A66" s="1"/>
      <c r="B66" s="1"/>
      <c r="C66" s="1" t="s">
        <v>65</v>
      </c>
      <c r="D66" s="1"/>
      <c r="E66" s="1"/>
      <c r="F66" s="1"/>
      <c r="G66" s="16"/>
      <c r="H66" s="16"/>
      <c r="I66" s="16"/>
      <c r="J66" s="16"/>
      <c r="K66" s="16"/>
    </row>
    <row r="67" spans="1:11" ht="15" thickBot="1">
      <c r="A67" s="1"/>
      <c r="B67" s="1"/>
      <c r="C67" s="1"/>
      <c r="D67" s="1" t="s">
        <v>66</v>
      </c>
      <c r="E67" s="1"/>
      <c r="F67" s="1"/>
      <c r="G67" s="15">
        <v>0</v>
      </c>
      <c r="H67" s="16"/>
      <c r="I67" s="15">
        <v>0</v>
      </c>
      <c r="J67" s="16"/>
      <c r="K67" s="15">
        <v>1200</v>
      </c>
    </row>
    <row r="68" spans="1:11" ht="14.25">
      <c r="A68" s="1"/>
      <c r="B68" s="1"/>
      <c r="C68" s="1" t="s">
        <v>67</v>
      </c>
      <c r="D68" s="1"/>
      <c r="E68" s="1"/>
      <c r="F68" s="1"/>
      <c r="G68" s="16">
        <f>ROUND(SUM(G66:G67),5)</f>
        <v>0</v>
      </c>
      <c r="H68" s="16"/>
      <c r="I68" s="16">
        <f>ROUND(SUM(I66:I67),5)</f>
        <v>0</v>
      </c>
      <c r="J68" s="16"/>
      <c r="K68" s="16">
        <f>ROUND(SUM(K66:K67),5)</f>
        <v>1200</v>
      </c>
    </row>
    <row r="69" spans="1:11" ht="14.25">
      <c r="A69" s="1"/>
      <c r="B69" s="1"/>
      <c r="C69" s="1" t="s">
        <v>68</v>
      </c>
      <c r="D69" s="1"/>
      <c r="E69" s="1"/>
      <c r="F69" s="1"/>
      <c r="G69" s="16"/>
      <c r="H69" s="16"/>
      <c r="I69" s="16"/>
      <c r="J69" s="16"/>
      <c r="K69" s="16"/>
    </row>
    <row r="70" spans="1:11" ht="14.25">
      <c r="A70" s="1"/>
      <c r="B70" s="1"/>
      <c r="C70" s="1"/>
      <c r="D70" s="1" t="s">
        <v>69</v>
      </c>
      <c r="E70" s="1"/>
      <c r="F70" s="1"/>
      <c r="G70" s="16">
        <v>0</v>
      </c>
      <c r="H70" s="16"/>
      <c r="I70" s="16">
        <v>250</v>
      </c>
      <c r="J70" s="16"/>
      <c r="K70" s="16">
        <v>250</v>
      </c>
    </row>
    <row r="71" spans="1:11" ht="14.25">
      <c r="A71" s="1"/>
      <c r="B71" s="1"/>
      <c r="C71" s="1"/>
      <c r="D71" s="1" t="s">
        <v>70</v>
      </c>
      <c r="E71" s="1"/>
      <c r="F71" s="1"/>
      <c r="G71" s="16">
        <v>0</v>
      </c>
      <c r="H71" s="16"/>
      <c r="I71" s="16">
        <v>0</v>
      </c>
      <c r="J71" s="16"/>
      <c r="K71" s="16">
        <v>4116.5</v>
      </c>
    </row>
    <row r="72" spans="1:11" ht="14.25">
      <c r="A72" s="1"/>
      <c r="B72" s="1"/>
      <c r="C72" s="1"/>
      <c r="D72" s="1" t="s">
        <v>71</v>
      </c>
      <c r="E72" s="1"/>
      <c r="F72" s="1"/>
      <c r="G72" s="16">
        <v>0</v>
      </c>
      <c r="H72" s="16"/>
      <c r="I72" s="16">
        <v>0</v>
      </c>
      <c r="J72" s="16"/>
      <c r="K72" s="16">
        <v>850</v>
      </c>
    </row>
    <row r="73" spans="1:11" ht="15" thickBot="1">
      <c r="A73" s="1"/>
      <c r="B73" s="1"/>
      <c r="C73" s="1"/>
      <c r="D73" s="1" t="s">
        <v>72</v>
      </c>
      <c r="E73" s="1"/>
      <c r="F73" s="1"/>
      <c r="G73" s="15">
        <v>0</v>
      </c>
      <c r="H73" s="16"/>
      <c r="I73" s="15">
        <v>0</v>
      </c>
      <c r="J73" s="16"/>
      <c r="K73" s="15">
        <v>1500</v>
      </c>
    </row>
    <row r="74" spans="1:11" ht="14.25">
      <c r="A74" s="1"/>
      <c r="B74" s="1"/>
      <c r="C74" s="1" t="s">
        <v>73</v>
      </c>
      <c r="D74" s="1"/>
      <c r="E74" s="1"/>
      <c r="F74" s="1"/>
      <c r="G74" s="16">
        <f>ROUND(SUM(G69:G73),5)</f>
        <v>0</v>
      </c>
      <c r="H74" s="16"/>
      <c r="I74" s="16">
        <f>ROUND(SUM(I69:I73),5)</f>
        <v>250</v>
      </c>
      <c r="J74" s="16"/>
      <c r="K74" s="16">
        <f>ROUND(SUM(K69:K73),5)</f>
        <v>6716.5</v>
      </c>
    </row>
    <row r="75" spans="1:11" ht="14.25">
      <c r="A75" s="1"/>
      <c r="B75" s="1"/>
      <c r="C75" s="1" t="s">
        <v>74</v>
      </c>
      <c r="D75" s="1"/>
      <c r="E75" s="1"/>
      <c r="F75" s="1"/>
      <c r="G75" s="16"/>
      <c r="H75" s="16"/>
      <c r="I75" s="16"/>
      <c r="J75" s="16"/>
      <c r="K75" s="16"/>
    </row>
    <row r="76" spans="1:11" ht="14.25">
      <c r="A76" s="1"/>
      <c r="B76" s="1"/>
      <c r="C76" s="1"/>
      <c r="D76" s="1" t="s">
        <v>75</v>
      </c>
      <c r="E76" s="1"/>
      <c r="F76" s="1"/>
      <c r="G76" s="16">
        <v>0</v>
      </c>
      <c r="H76" s="16"/>
      <c r="I76" s="16">
        <v>0</v>
      </c>
      <c r="J76" s="16"/>
      <c r="K76" s="16">
        <v>300</v>
      </c>
    </row>
    <row r="77" spans="1:11" ht="14.25">
      <c r="A77" s="1"/>
      <c r="B77" s="1"/>
      <c r="C77" s="1"/>
      <c r="D77" s="1" t="s">
        <v>76</v>
      </c>
      <c r="E77" s="1"/>
      <c r="F77" s="1"/>
      <c r="G77" s="16">
        <v>0</v>
      </c>
      <c r="H77" s="16"/>
      <c r="I77" s="16">
        <v>0</v>
      </c>
      <c r="J77" s="16"/>
      <c r="K77" s="16">
        <v>300</v>
      </c>
    </row>
    <row r="78" spans="1:11" ht="14.25">
      <c r="A78" s="1"/>
      <c r="B78" s="1"/>
      <c r="C78" s="1"/>
      <c r="D78" s="1" t="s">
        <v>77</v>
      </c>
      <c r="E78" s="1"/>
      <c r="F78" s="1"/>
      <c r="G78" s="16">
        <v>0</v>
      </c>
      <c r="H78" s="16"/>
      <c r="I78" s="16">
        <v>0</v>
      </c>
      <c r="J78" s="16"/>
      <c r="K78" s="16">
        <v>500</v>
      </c>
    </row>
    <row r="79" spans="1:11" ht="14.25">
      <c r="A79" s="1"/>
      <c r="B79" s="1"/>
      <c r="C79" s="1"/>
      <c r="D79" s="1" t="s">
        <v>78</v>
      </c>
      <c r="E79" s="1"/>
      <c r="F79" s="1"/>
      <c r="G79" s="16">
        <v>0</v>
      </c>
      <c r="H79" s="16"/>
      <c r="I79" s="16">
        <v>0</v>
      </c>
      <c r="J79" s="16"/>
      <c r="K79" s="16">
        <v>1800</v>
      </c>
    </row>
    <row r="80" spans="1:11" ht="14.25">
      <c r="A80" s="1"/>
      <c r="B80" s="1"/>
      <c r="C80" s="1"/>
      <c r="D80" s="1" t="s">
        <v>79</v>
      </c>
      <c r="E80" s="1"/>
      <c r="F80" s="1"/>
      <c r="G80" s="16">
        <v>0</v>
      </c>
      <c r="H80" s="16"/>
      <c r="I80" s="16">
        <v>0</v>
      </c>
      <c r="J80" s="16"/>
      <c r="K80" s="16">
        <v>250</v>
      </c>
    </row>
    <row r="81" spans="1:11" ht="14.25">
      <c r="A81" s="1"/>
      <c r="B81" s="1"/>
      <c r="C81" s="1"/>
      <c r="D81" s="1" t="s">
        <v>80</v>
      </c>
      <c r="E81" s="1"/>
      <c r="F81" s="1"/>
      <c r="G81" s="16">
        <v>0</v>
      </c>
      <c r="H81" s="16"/>
      <c r="I81" s="16">
        <v>0</v>
      </c>
      <c r="J81" s="16"/>
      <c r="K81" s="16">
        <v>450</v>
      </c>
    </row>
    <row r="82" spans="1:11" ht="14.25">
      <c r="A82" s="1"/>
      <c r="B82" s="1"/>
      <c r="C82" s="1"/>
      <c r="D82" s="1" t="s">
        <v>81</v>
      </c>
      <c r="E82" s="1"/>
      <c r="F82" s="1"/>
      <c r="G82" s="16">
        <v>0</v>
      </c>
      <c r="H82" s="16"/>
      <c r="I82" s="16">
        <v>0</v>
      </c>
      <c r="J82" s="16"/>
      <c r="K82" s="16">
        <v>100</v>
      </c>
    </row>
    <row r="83" spans="1:11" ht="14.25">
      <c r="A83" s="1"/>
      <c r="B83" s="1"/>
      <c r="C83" s="1"/>
      <c r="D83" s="1" t="s">
        <v>82</v>
      </c>
      <c r="E83" s="1"/>
      <c r="F83" s="1"/>
      <c r="G83" s="16">
        <v>0</v>
      </c>
      <c r="H83" s="16"/>
      <c r="I83" s="16">
        <v>0</v>
      </c>
      <c r="J83" s="16"/>
      <c r="K83" s="16">
        <v>500</v>
      </c>
    </row>
    <row r="84" spans="1:11" ht="15" thickBot="1">
      <c r="A84" s="1"/>
      <c r="B84" s="1"/>
      <c r="C84" s="1"/>
      <c r="D84" s="1" t="s">
        <v>83</v>
      </c>
      <c r="E84" s="1"/>
      <c r="F84" s="1"/>
      <c r="G84" s="15">
        <v>0</v>
      </c>
      <c r="H84" s="16"/>
      <c r="I84" s="15">
        <v>0</v>
      </c>
      <c r="J84" s="16"/>
      <c r="K84" s="15">
        <v>1800</v>
      </c>
    </row>
    <row r="85" spans="1:11" ht="14.25">
      <c r="A85" s="1"/>
      <c r="B85" s="1"/>
      <c r="C85" s="1" t="s">
        <v>84</v>
      </c>
      <c r="D85" s="1"/>
      <c r="E85" s="1"/>
      <c r="F85" s="1"/>
      <c r="G85" s="16">
        <f>ROUND(SUM(G75:G84),5)</f>
        <v>0</v>
      </c>
      <c r="H85" s="16"/>
      <c r="I85" s="16">
        <f>ROUND(SUM(I75:I84),5)</f>
        <v>0</v>
      </c>
      <c r="J85" s="16"/>
      <c r="K85" s="16">
        <f>ROUND(SUM(K75:K84),5)</f>
        <v>6000</v>
      </c>
    </row>
    <row r="86" spans="1:11" ht="15" thickBot="1">
      <c r="A86" s="1"/>
      <c r="B86" s="1"/>
      <c r="C86" s="1" t="s">
        <v>85</v>
      </c>
      <c r="D86" s="1"/>
      <c r="E86" s="1"/>
      <c r="F86" s="1"/>
      <c r="G86" s="17">
        <v>0</v>
      </c>
      <c r="H86" s="16"/>
      <c r="I86" s="17">
        <v>0</v>
      </c>
      <c r="J86" s="16"/>
      <c r="K86" s="17">
        <v>7027.46</v>
      </c>
    </row>
    <row r="87" spans="1:11" ht="15" thickBot="1">
      <c r="A87" s="1"/>
      <c r="B87" s="1" t="s">
        <v>86</v>
      </c>
      <c r="C87" s="1"/>
      <c r="D87" s="1"/>
      <c r="E87" s="1"/>
      <c r="F87" s="1"/>
      <c r="G87" s="19">
        <f>ROUND(G6+G18+G65+G68+G74+SUM(G85:G86),5)</f>
        <v>1494.87</v>
      </c>
      <c r="H87" s="16"/>
      <c r="I87" s="19">
        <f>ROUND(I6+I18+I65+I68+I74+SUM(I85:I86),5)</f>
        <v>7731.33</v>
      </c>
      <c r="J87" s="16"/>
      <c r="K87" s="19">
        <f>ROUND(K6+K18+K65+K68+K74+SUM(K85:K86),5)</f>
        <v>42189.74</v>
      </c>
    </row>
    <row r="88" spans="1:11" s="6" customFormat="1" ht="10.5" thickBot="1">
      <c r="A88" s="1" t="s">
        <v>101</v>
      </c>
      <c r="B88" s="1"/>
      <c r="C88" s="1"/>
      <c r="D88" s="1"/>
      <c r="E88" s="1"/>
      <c r="F88" s="1"/>
      <c r="G88" s="20">
        <f>ROUND(G5-G87,5)</f>
        <v>-1494.87</v>
      </c>
      <c r="H88" s="21"/>
      <c r="I88" s="20">
        <f>ROUND(I5-I87,5)</f>
        <v>34458.41</v>
      </c>
      <c r="J88" s="21"/>
      <c r="K88" s="20">
        <f>ROUND(K5-K87,5)</f>
        <v>0</v>
      </c>
    </row>
    <row r="89" ht="15" thickTop="1"/>
  </sheetData>
  <sheetProtection/>
  <printOptions/>
  <pageMargins left="0.7" right="0.7" top="0.75" bottom="0.75" header="0.1" footer="0.3"/>
  <pageSetup fitToHeight="2" orientation="portrait" scale="95" r:id="rId2"/>
  <headerFooter>
    <oddHeader>&amp;L&amp;"Arial,Bold"&amp;8 4:51 PM
&amp;"Arial,Bold"&amp;8 04/05/16
&amp;"Arial,Bold"&amp;8 Cash Basis&amp;C&amp;"Arial,Bold"&amp;12 Tarzana Neighborhood Council
&amp;"Arial,Bold"&amp;14 Profit &amp;&amp; Loss Budget Performance
&amp;"Arial,Bold"&amp;10 March 2016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8" sqref="E18"/>
    </sheetView>
  </sheetViews>
  <sheetFormatPr defaultColWidth="9.140625" defaultRowHeight="15"/>
  <cols>
    <col min="1" max="1" width="6.140625" style="1" customWidth="1"/>
    <col min="2" max="3" width="5.8515625" style="1" customWidth="1"/>
    <col min="4" max="4" width="27.421875" style="1" customWidth="1"/>
    <col min="5" max="5" width="13.57421875" style="13" customWidth="1"/>
  </cols>
  <sheetData>
    <row r="4" spans="1:5" s="10" customFormat="1" ht="15.75" thickBot="1">
      <c r="A4" s="7"/>
      <c r="B4" s="7"/>
      <c r="C4" s="7"/>
      <c r="D4" s="7"/>
      <c r="E4" s="14" t="s">
        <v>87</v>
      </c>
    </row>
    <row r="5" spans="1:5" ht="12" thickTop="1">
      <c r="A5" s="1" t="s">
        <v>88</v>
      </c>
      <c r="E5" s="4"/>
    </row>
    <row r="6" spans="2:5" ht="14.25">
      <c r="B6" s="1" t="s">
        <v>89</v>
      </c>
      <c r="E6" s="4"/>
    </row>
    <row r="7" spans="3:5" ht="14.25">
      <c r="C7" s="1" t="s">
        <v>90</v>
      </c>
      <c r="E7" s="4"/>
    </row>
    <row r="8" spans="4:5" ht="14.25">
      <c r="D8" s="1" t="s">
        <v>91</v>
      </c>
      <c r="E8" s="23">
        <v>17667.06</v>
      </c>
    </row>
    <row r="9" spans="4:5" ht="14.25">
      <c r="D9" s="1" t="s">
        <v>92</v>
      </c>
      <c r="E9" s="16">
        <v>9401.93</v>
      </c>
    </row>
    <row r="10" spans="4:5" ht="15" thickBot="1">
      <c r="D10" s="1" t="s">
        <v>93</v>
      </c>
      <c r="E10" s="17">
        <v>7389.42</v>
      </c>
    </row>
    <row r="11" spans="3:5" ht="15" thickBot="1">
      <c r="C11" s="1" t="s">
        <v>94</v>
      </c>
      <c r="E11" s="19">
        <f>ROUND(SUM(E7:E10),5)</f>
        <v>34458.41</v>
      </c>
    </row>
    <row r="12" spans="2:5" ht="15" thickBot="1">
      <c r="B12" s="1" t="s">
        <v>95</v>
      </c>
      <c r="E12" s="19">
        <f>ROUND(E6+E11,5)</f>
        <v>34458.41</v>
      </c>
    </row>
    <row r="13" spans="1:5" s="6" customFormat="1" ht="10.5" thickBot="1">
      <c r="A13" s="1" t="s">
        <v>96</v>
      </c>
      <c r="B13" s="1"/>
      <c r="C13" s="1"/>
      <c r="D13" s="1"/>
      <c r="E13" s="20">
        <f>ROUND(E5+E12,5)</f>
        <v>34458.41</v>
      </c>
    </row>
    <row r="14" spans="1:5" ht="15" thickTop="1">
      <c r="A14" s="1" t="s">
        <v>97</v>
      </c>
      <c r="E14" s="23"/>
    </row>
    <row r="15" spans="2:5" ht="14.25">
      <c r="B15" s="1" t="s">
        <v>98</v>
      </c>
      <c r="E15" s="23"/>
    </row>
    <row r="16" spans="3:5" ht="15" thickBot="1">
      <c r="C16" s="1" t="s">
        <v>101</v>
      </c>
      <c r="E16" s="24">
        <v>34458.41</v>
      </c>
    </row>
    <row r="17" spans="2:5" ht="15" thickBot="1">
      <c r="B17" s="1" t="s">
        <v>99</v>
      </c>
      <c r="E17" s="19">
        <f>ROUND(SUM(E15:E16),5)</f>
        <v>34458.41</v>
      </c>
    </row>
    <row r="18" spans="1:5" s="6" customFormat="1" ht="10.5" thickBot="1">
      <c r="A18" s="1" t="s">
        <v>100</v>
      </c>
      <c r="B18" s="1"/>
      <c r="C18" s="1"/>
      <c r="D18" s="1"/>
      <c r="E18" s="20">
        <f>ROUND(E14+E17,5)</f>
        <v>34458.41</v>
      </c>
    </row>
    <row r="19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4:52 PM
 04/05/16
Cash Basis&amp;C&amp;"Arial,Bold"&amp;12 Tarzana Neighborhood Council
&amp;14 Balance Sheet
&amp;10 As of March 31,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2016-04-08T20:30:14Z</cp:lastPrinted>
  <dcterms:created xsi:type="dcterms:W3CDTF">2016-04-05T23:51:01Z</dcterms:created>
  <dcterms:modified xsi:type="dcterms:W3CDTF">2016-04-08T20:31:05Z</dcterms:modified>
  <cp:category/>
  <cp:version/>
  <cp:contentType/>
  <cp:contentStatus/>
</cp:coreProperties>
</file>