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nard J. Shaffer\Desktop\TNC 4-23-19\"/>
    </mc:Choice>
  </mc:AlternateContent>
  <xr:revisionPtr revIDLastSave="0" documentId="8_{9DF1B476-4B31-44ED-9CB5-58E3A9E168CD}" xr6:coauthVersionLast="43" xr6:coauthVersionMax="43" xr10:uidLastSave="{00000000-0000-0000-0000-000000000000}"/>
  <bookViews>
    <workbookView xWindow="-120" yWindow="-120" windowWidth="21840" windowHeight="13140" xr2:uid="{672D0073-B3AD-4945-A2EE-D5E66E97796C}"/>
  </bookViews>
  <sheets>
    <sheet name="Sheet1" sheetId="1" r:id="rId1"/>
  </sheets>
  <definedNames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3" i="1" l="1"/>
  <c r="K68" i="1"/>
  <c r="K59" i="1"/>
  <c r="K55" i="1"/>
  <c r="K50" i="1"/>
  <c r="K27" i="1"/>
  <c r="K23" i="1"/>
  <c r="K12" i="1"/>
  <c r="K5" i="1"/>
  <c r="J5" i="1"/>
  <c r="H5" i="1"/>
  <c r="J74" i="1"/>
  <c r="H74" i="1"/>
  <c r="G74" i="1"/>
  <c r="J63" i="1"/>
  <c r="H63" i="1"/>
  <c r="G63" i="1"/>
  <c r="J57" i="1"/>
  <c r="H57" i="1"/>
  <c r="G57" i="1"/>
  <c r="J46" i="1"/>
  <c r="J53" i="1" s="1"/>
  <c r="H46" i="1"/>
  <c r="H53" i="1" s="1"/>
  <c r="G46" i="1"/>
  <c r="G53" i="1" s="1"/>
  <c r="J32" i="1"/>
  <c r="H32" i="1"/>
  <c r="G32" i="1"/>
  <c r="H29" i="1"/>
  <c r="J25" i="1"/>
  <c r="J29" i="1" s="1"/>
  <c r="H25" i="1"/>
  <c r="G25" i="1"/>
  <c r="G29" i="1" s="1"/>
  <c r="H18" i="1"/>
  <c r="J16" i="1"/>
  <c r="J18" i="1" s="1"/>
  <c r="H16" i="1"/>
  <c r="G16" i="1"/>
  <c r="G18" i="1" s="1"/>
  <c r="I75" i="1"/>
  <c r="I73" i="1"/>
  <c r="I72" i="1"/>
  <c r="K72" i="1" s="1"/>
  <c r="I71" i="1"/>
  <c r="K71" i="1" s="1"/>
  <c r="I70" i="1"/>
  <c r="K70" i="1" s="1"/>
  <c r="I69" i="1"/>
  <c r="K69" i="1" s="1"/>
  <c r="I68" i="1"/>
  <c r="I67" i="1"/>
  <c r="K67" i="1" s="1"/>
  <c r="I66" i="1"/>
  <c r="K66" i="1" s="1"/>
  <c r="I65" i="1"/>
  <c r="K65" i="1" s="1"/>
  <c r="K74" i="1" s="1"/>
  <c r="I62" i="1"/>
  <c r="K62" i="1" s="1"/>
  <c r="I61" i="1"/>
  <c r="K61" i="1" s="1"/>
  <c r="I60" i="1"/>
  <c r="K60" i="1" s="1"/>
  <c r="I56" i="1"/>
  <c r="K56" i="1" s="1"/>
  <c r="I55" i="1"/>
  <c r="I52" i="1"/>
  <c r="K52" i="1" s="1"/>
  <c r="I51" i="1"/>
  <c r="K51" i="1" s="1"/>
  <c r="I50" i="1"/>
  <c r="I49" i="1"/>
  <c r="K49" i="1" s="1"/>
  <c r="I48" i="1"/>
  <c r="K48" i="1" s="1"/>
  <c r="I47" i="1"/>
  <c r="K47" i="1" s="1"/>
  <c r="I45" i="1"/>
  <c r="K45" i="1" s="1"/>
  <c r="I44" i="1"/>
  <c r="K44" i="1" s="1"/>
  <c r="I43" i="1"/>
  <c r="K43" i="1" s="1"/>
  <c r="I42" i="1"/>
  <c r="K42" i="1" s="1"/>
  <c r="I41" i="1"/>
  <c r="K41" i="1" s="1"/>
  <c r="I40" i="1"/>
  <c r="K40" i="1" s="1"/>
  <c r="I39" i="1"/>
  <c r="K39" i="1" s="1"/>
  <c r="I38" i="1"/>
  <c r="K38" i="1" s="1"/>
  <c r="I37" i="1"/>
  <c r="K37" i="1" s="1"/>
  <c r="I36" i="1"/>
  <c r="K36" i="1" s="1"/>
  <c r="I35" i="1"/>
  <c r="K35" i="1" s="1"/>
  <c r="I31" i="1"/>
  <c r="I32" i="1" s="1"/>
  <c r="K32" i="1" s="1"/>
  <c r="I28" i="1"/>
  <c r="K28" i="1" s="1"/>
  <c r="I27" i="1"/>
  <c r="I26" i="1"/>
  <c r="K26" i="1" s="1"/>
  <c r="I24" i="1"/>
  <c r="K24" i="1" s="1"/>
  <c r="I23" i="1"/>
  <c r="I22" i="1"/>
  <c r="K22" i="1" s="1"/>
  <c r="I17" i="1"/>
  <c r="K17" i="1" s="1"/>
  <c r="I15" i="1"/>
  <c r="K15" i="1" s="1"/>
  <c r="I14" i="1"/>
  <c r="K14" i="1" s="1"/>
  <c r="I13" i="1"/>
  <c r="K13" i="1" s="1"/>
  <c r="I12" i="1"/>
  <c r="I11" i="1"/>
  <c r="K11" i="1" s="1"/>
  <c r="I10" i="1"/>
  <c r="K10" i="1" s="1"/>
  <c r="I9" i="1"/>
  <c r="K9" i="1" s="1"/>
  <c r="I4" i="1"/>
  <c r="I5" i="1" s="1"/>
  <c r="K57" i="1" l="1"/>
  <c r="I25" i="1"/>
  <c r="H76" i="1"/>
  <c r="H77" i="1" s="1"/>
  <c r="K4" i="1"/>
  <c r="K31" i="1"/>
  <c r="H58" i="1"/>
  <c r="J58" i="1"/>
  <c r="K25" i="1"/>
  <c r="G58" i="1"/>
  <c r="G76" i="1" s="1"/>
  <c r="G77" i="1" s="1"/>
  <c r="I29" i="1"/>
  <c r="K29" i="1" s="1"/>
  <c r="I46" i="1"/>
  <c r="I16" i="1"/>
  <c r="I63" i="1"/>
  <c r="K63" i="1" s="1"/>
  <c r="I74" i="1"/>
  <c r="I57" i="1"/>
  <c r="I18" i="1" l="1"/>
  <c r="K18" i="1" s="1"/>
  <c r="K16" i="1"/>
  <c r="J76" i="1"/>
  <c r="J77" i="1" s="1"/>
  <c r="I53" i="1"/>
  <c r="K53" i="1" s="1"/>
  <c r="K46" i="1"/>
  <c r="I58" i="1"/>
  <c r="I76" i="1" s="1"/>
  <c r="K58" i="1" l="1"/>
  <c r="K76" i="1" s="1"/>
  <c r="K77" i="1" s="1"/>
  <c r="I77" i="1"/>
</calcChain>
</file>

<file path=xl/sharedStrings.xml><?xml version="1.0" encoding="utf-8"?>
<sst xmlns="http://schemas.openxmlformats.org/spreadsheetml/2006/main" count="85" uniqueCount="81">
  <si>
    <t>Jul '18 - Mar 19</t>
  </si>
  <si>
    <t>Income</t>
  </si>
  <si>
    <t>Funding from LA City</t>
  </si>
  <si>
    <t>Total Income</t>
  </si>
  <si>
    <t>Expense</t>
  </si>
  <si>
    <t>100 Operations</t>
  </si>
  <si>
    <t>General Operations &amp; Misc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</si>
  <si>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</si>
  <si>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</si>
  <si>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</si>
  <si>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</si>
  <si>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</si>
  <si>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</si>
  <si>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</si>
  <si>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</si>
  <si>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</si>
  <si>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</si>
  <si>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</si>
  <si>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</si>
  <si>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</si>
  <si>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Banner Permits</t>
  </si>
  <si>
    <t>Relocation &amp; Scheduled Maintena</t>
  </si>
  <si>
    <t>Repairs</t>
  </si>
  <si>
    <t>Total Banners</t>
  </si>
  <si>
    <t>Facebook</t>
  </si>
  <si>
    <t>Name Plates &amp; Business Cards</t>
  </si>
  <si>
    <t>Neighborhood Watch Signs</t>
  </si>
  <si>
    <t>Total Advertising</t>
  </si>
  <si>
    <t>Animal Welfare Committee</t>
  </si>
  <si>
    <t>Supplies</t>
  </si>
  <si>
    <t>Total Animal Welfare Committee</t>
  </si>
  <si>
    <t>Events</t>
  </si>
  <si>
    <t>Earth Day</t>
  </si>
  <si>
    <t>Award Ceremony Refreshments</t>
  </si>
  <si>
    <t>Award Certificates</t>
  </si>
  <si>
    <t>Bouncy/Jumper Rental</t>
  </si>
  <si>
    <t>Event T-shirts</t>
  </si>
  <si>
    <t>Face Painting Kits</t>
  </si>
  <si>
    <t>Flyers</t>
  </si>
  <si>
    <t>Hanging Supplies</t>
  </si>
  <si>
    <t>Poster Labels</t>
  </si>
  <si>
    <t>Poster Paper</t>
  </si>
  <si>
    <t>Supplies-On Site</t>
  </si>
  <si>
    <t>Total Earth Day</t>
  </si>
  <si>
    <t>Homeless Event</t>
  </si>
  <si>
    <t>Senior Symposium</t>
  </si>
  <si>
    <t>Sign Ceremony</t>
  </si>
  <si>
    <t>Town Hall Meetings</t>
  </si>
  <si>
    <t>VANC Special Events</t>
  </si>
  <si>
    <t>Events - Other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</si>
  <si>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</si>
  <si>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</si>
  <si>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</si>
  <si>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</si>
  <si>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</si>
  <si>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</si>
  <si>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400 Neighborhood Purpose Grants</t>
  </si>
  <si>
    <t>m.a.r.y. FdnArt  Event</t>
  </si>
  <si>
    <t>So Cal Preparedness Fdn</t>
  </si>
  <si>
    <t>WH-Tarzana COC Foundation</t>
  </si>
  <si>
    <t>Total 400 Neighborhood Purpose Grants</t>
  </si>
  <si>
    <t>500 Elections</t>
  </si>
  <si>
    <t>Candidates Forum Refreshments</t>
  </si>
  <si>
    <t>Candidates Information Session</t>
  </si>
  <si>
    <t>Facebook Advertising</t>
  </si>
  <si>
    <t>Food- Poll Workers</t>
  </si>
  <si>
    <t>Media Expenses</t>
  </si>
  <si>
    <t>500 Elections - Other</t>
  </si>
  <si>
    <t>Total 500 Elections</t>
  </si>
  <si>
    <t>900 Unallocated</t>
  </si>
  <si>
    <t>Total Expense</t>
  </si>
  <si>
    <t>Excess of Revenues Over/(Under) Expenses</t>
  </si>
  <si>
    <t>Estimated 7/1/18-6/30/19</t>
  </si>
  <si>
    <t>Comments</t>
  </si>
  <si>
    <t>$200 x 3</t>
  </si>
  <si>
    <t>5 months @ $200</t>
  </si>
  <si>
    <t>$40x3</t>
  </si>
  <si>
    <t>$150x3</t>
  </si>
  <si>
    <t>Estimated 4/1/19-6/30/19</t>
  </si>
  <si>
    <t>Current Annual Budget</t>
  </si>
  <si>
    <t>Adjustments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</si>
</sst>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wrapText="1"/>
    </xf>
    <xf numFmtId="39" fontId="0" fillId="0" borderId="1" xfId="0" applyNumberFormat="1" applyBorder="1"/>
    <xf numFmtId="39" fontId="0" fillId="0" borderId="0" xfId="0" applyNumberFormat="1"/>
    <xf numFmtId="39" fontId="0" fillId="0" borderId="2" xfId="0" applyNumberFormat="1" applyBorder="1"/>
    <xf numFmtId="7" fontId="0" fillId="0" borderId="1" xfId="0" applyNumberFormat="1" applyBorder="1"/>
    <xf numFmtId="7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5AF2D-E1E1-4FFC-A4AF-CE4EE5BBFD7A}">
  <sheetPr>
    <pageSetUpPr fitToPage="1"/>
  </sheetPr>
  <dimension ref="A2:L78"/>
  <sheetViews>
    <sheetView tabSelected="1" workbookViewId="0"/>
  </sheetViews>
  <sheetFormatPr defaultRowHeight="15" x14ac:dyDescent="0.25"/>
  <cols>
    <col min="1" max="1" width="4.85546875" customWidth="1"/>
    <col min="2" max="2" width="3.5703125" customWidth="1"/>
    <col min="3" max="3" width="4.85546875" customWidth="1"/>
    <col min="4" max="4" width="4.140625" customWidth="1"/>
    <col min="5" max="5" width="5.85546875" customWidth="1"/>
    <col min="6" max="6" width="31" customWidth="1"/>
    <col min="7" max="7" width="13.85546875" bestFit="1" customWidth="1"/>
    <col min="8" max="9" width="15.5703125" customWidth="1"/>
    <col min="10" max="10" width="14.140625" bestFit="1" customWidth="1"/>
    <col min="11" max="11" width="13.28515625" customWidth="1"/>
    <col min="12" max="12" width="16" bestFit="1" customWidth="1"/>
  </cols>
  <sheetData>
    <row r="2" spans="2:12" ht="30" x14ac:dyDescent="0.25">
      <c r="G2" s="1" t="s">
        <v>0</v>
      </c>
      <c r="H2" s="1" t="s">
        <v>78</v>
      </c>
      <c r="I2" s="1" t="s">
        <v>72</v>
      </c>
      <c r="J2" s="1" t="s">
        <v>79</v>
      </c>
      <c r="K2" s="1" t="s">
        <v>80</v>
      </c>
      <c r="L2" s="1" t="s">
        <v>73</v>
      </c>
    </row>
    <row r="3" spans="2:12" x14ac:dyDescent="0.25">
      <c r="B3" t="s">
        <v>1</v>
      </c>
    </row>
    <row r="4" spans="2:12" x14ac:dyDescent="0.25">
      <c r="C4" t="s">
        <v>2</v>
      </c>
      <c r="G4" s="5">
        <v>42000</v>
      </c>
      <c r="H4" s="5">
        <v>0</v>
      </c>
      <c r="I4" s="5">
        <f>SUM(G4:H4)</f>
        <v>42000</v>
      </c>
      <c r="J4" s="5">
        <v>42000</v>
      </c>
      <c r="K4" s="5">
        <f>J4-I4</f>
        <v>0</v>
      </c>
    </row>
    <row r="5" spans="2:12" x14ac:dyDescent="0.25">
      <c r="B5" t="s">
        <v>3</v>
      </c>
      <c r="G5" s="3">
        <v>42000</v>
      </c>
      <c r="H5" s="3">
        <f>SUM(H4)</f>
        <v>0</v>
      </c>
      <c r="I5" s="3">
        <f t="shared" ref="I5:J5" si="0">SUM(I4)</f>
        <v>42000</v>
      </c>
      <c r="J5" s="3">
        <f t="shared" si="0"/>
        <v>42000</v>
      </c>
      <c r="K5" s="3">
        <f t="shared" ref="K5:K68" si="1">J5-I5</f>
        <v>0</v>
      </c>
    </row>
    <row r="6" spans="2:12" x14ac:dyDescent="0.25">
      <c r="B6" t="s">
        <v>4</v>
      </c>
      <c r="G6" s="3"/>
      <c r="H6" s="3"/>
      <c r="I6" s="3"/>
      <c r="J6" s="3"/>
      <c r="K6" s="3"/>
    </row>
    <row r="7" spans="2:12" x14ac:dyDescent="0.25">
      <c r="C7" t="s">
        <v>5</v>
      </c>
      <c r="G7" s="3"/>
      <c r="H7" s="3"/>
      <c r="I7" s="3"/>
      <c r="J7" s="3"/>
      <c r="K7" s="3"/>
    </row>
    <row r="8" spans="2:12" x14ac:dyDescent="0.25">
      <c r="D8" t="s">
        <v>6</v>
      </c>
      <c r="G8" s="3"/>
      <c r="H8" s="3"/>
      <c r="I8" s="3"/>
      <c r="J8" s="3"/>
      <c r="K8" s="3"/>
    </row>
    <row r="9" spans="2:12" x14ac:dyDescent="0.25">
      <c r="E9" t="s">
        <v>7</v>
      </c>
      <c r="G9" s="3">
        <v>0</v>
      </c>
      <c r="H9" s="3">
        <v>100</v>
      </c>
      <c r="I9" s="3">
        <f>SUM(G9:H9)</f>
        <v>100</v>
      </c>
      <c r="J9" s="3">
        <v>100</v>
      </c>
      <c r="K9" s="3">
        <f t="shared" si="1"/>
        <v>0</v>
      </c>
    </row>
    <row r="10" spans="2:12" x14ac:dyDescent="0.25">
      <c r="E10" t="s">
        <v>8</v>
      </c>
      <c r="G10" s="3">
        <v>122.54</v>
      </c>
      <c r="H10" s="3">
        <v>100</v>
      </c>
      <c r="I10" s="3">
        <f t="shared" ref="I10:I73" si="2">SUM(G10:H10)</f>
        <v>222.54000000000002</v>
      </c>
      <c r="J10" s="3">
        <v>250</v>
      </c>
      <c r="K10" s="3">
        <f t="shared" si="1"/>
        <v>27.45999999999998</v>
      </c>
    </row>
    <row r="11" spans="2:12" x14ac:dyDescent="0.25">
      <c r="E11" t="s">
        <v>9</v>
      </c>
      <c r="G11" s="3">
        <v>1675.02</v>
      </c>
      <c r="H11" s="3">
        <v>600</v>
      </c>
      <c r="I11" s="3">
        <f t="shared" si="2"/>
        <v>2275.02</v>
      </c>
      <c r="J11" s="3">
        <v>2450</v>
      </c>
      <c r="K11" s="3">
        <f t="shared" si="1"/>
        <v>174.98000000000002</v>
      </c>
      <c r="L11" t="s">
        <v>74</v>
      </c>
    </row>
    <row r="12" spans="2:12" x14ac:dyDescent="0.25">
      <c r="E12" t="s">
        <v>10</v>
      </c>
      <c r="G12" s="3">
        <v>15.3</v>
      </c>
      <c r="H12" s="3">
        <v>75</v>
      </c>
      <c r="I12" s="3">
        <f t="shared" si="2"/>
        <v>90.3</v>
      </c>
      <c r="J12" s="3">
        <v>100</v>
      </c>
      <c r="K12" s="3">
        <f t="shared" si="1"/>
        <v>9.7000000000000028</v>
      </c>
    </row>
    <row r="13" spans="2:12" x14ac:dyDescent="0.25">
      <c r="E13" t="s">
        <v>11</v>
      </c>
      <c r="G13" s="3">
        <v>0</v>
      </c>
      <c r="H13" s="3">
        <v>160</v>
      </c>
      <c r="I13" s="3">
        <f t="shared" si="2"/>
        <v>160</v>
      </c>
      <c r="J13" s="3">
        <v>160</v>
      </c>
      <c r="K13" s="3">
        <f t="shared" si="1"/>
        <v>0</v>
      </c>
    </row>
    <row r="14" spans="2:12" x14ac:dyDescent="0.25">
      <c r="E14" t="s">
        <v>12</v>
      </c>
      <c r="G14" s="3">
        <v>0</v>
      </c>
      <c r="H14" s="3">
        <v>100</v>
      </c>
      <c r="I14" s="3">
        <f t="shared" si="2"/>
        <v>100</v>
      </c>
      <c r="J14" s="3">
        <v>200</v>
      </c>
      <c r="K14" s="3">
        <f t="shared" si="1"/>
        <v>100</v>
      </c>
    </row>
    <row r="15" spans="2:12" x14ac:dyDescent="0.25">
      <c r="E15" t="s">
        <v>13</v>
      </c>
      <c r="G15" s="2">
        <v>52.26</v>
      </c>
      <c r="H15" s="2">
        <v>0</v>
      </c>
      <c r="I15" s="2">
        <f t="shared" si="2"/>
        <v>52.26</v>
      </c>
      <c r="J15" s="2">
        <v>52.26</v>
      </c>
      <c r="K15" s="2">
        <f t="shared" si="1"/>
        <v>0</v>
      </c>
    </row>
    <row r="16" spans="2:12" x14ac:dyDescent="0.25">
      <c r="D16" t="s">
        <v>14</v>
      </c>
      <c r="G16" s="3">
        <f>SUM(G9:G15)</f>
        <v>1865.12</v>
      </c>
      <c r="H16" s="3">
        <f t="shared" ref="H16:J16" si="3">SUM(H9:H15)</f>
        <v>1135</v>
      </c>
      <c r="I16" s="3">
        <f t="shared" si="3"/>
        <v>3000.1200000000003</v>
      </c>
      <c r="J16" s="3">
        <f t="shared" si="3"/>
        <v>3312.26</v>
      </c>
      <c r="K16" s="3">
        <f t="shared" si="1"/>
        <v>312.13999999999987</v>
      </c>
    </row>
    <row r="17" spans="3:12" x14ac:dyDescent="0.25">
      <c r="D17" t="s">
        <v>15</v>
      </c>
      <c r="G17" s="2">
        <v>1339.8</v>
      </c>
      <c r="H17" s="2">
        <v>1000</v>
      </c>
      <c r="I17" s="2">
        <f t="shared" si="2"/>
        <v>2339.8000000000002</v>
      </c>
      <c r="J17" s="2">
        <v>2700</v>
      </c>
      <c r="K17" s="2">
        <f t="shared" si="1"/>
        <v>360.19999999999982</v>
      </c>
      <c r="L17" t="s">
        <v>75</v>
      </c>
    </row>
    <row r="18" spans="3:12" x14ac:dyDescent="0.25">
      <c r="C18" t="s">
        <v>16</v>
      </c>
      <c r="G18" s="4">
        <f>SUM(G16:G17)</f>
        <v>3204.92</v>
      </c>
      <c r="H18" s="4">
        <f t="shared" ref="H18:J18" si="4">SUM(H16:H17)</f>
        <v>2135</v>
      </c>
      <c r="I18" s="4">
        <f t="shared" si="4"/>
        <v>5339.92</v>
      </c>
      <c r="J18" s="4">
        <f t="shared" si="4"/>
        <v>6012.26</v>
      </c>
      <c r="K18" s="4">
        <f t="shared" si="1"/>
        <v>672.34000000000015</v>
      </c>
    </row>
    <row r="19" spans="3:12" x14ac:dyDescent="0.25">
      <c r="C19" t="s">
        <v>17</v>
      </c>
      <c r="G19" s="3"/>
      <c r="H19" s="3"/>
      <c r="I19" s="3"/>
      <c r="J19" s="3"/>
      <c r="K19" s="3"/>
    </row>
    <row r="20" spans="3:12" x14ac:dyDescent="0.25">
      <c r="D20" t="s">
        <v>18</v>
      </c>
      <c r="G20" s="3"/>
      <c r="H20" s="3"/>
      <c r="I20" s="3"/>
      <c r="J20" s="3"/>
      <c r="K20" s="3"/>
    </row>
    <row r="21" spans="3:12" x14ac:dyDescent="0.25">
      <c r="E21" t="s">
        <v>19</v>
      </c>
      <c r="G21" s="3"/>
      <c r="H21" s="3"/>
      <c r="I21" s="3"/>
      <c r="J21" s="3"/>
      <c r="K21" s="3"/>
    </row>
    <row r="22" spans="3:12" x14ac:dyDescent="0.25">
      <c r="F22" t="s">
        <v>20</v>
      </c>
      <c r="G22" s="3">
        <v>0</v>
      </c>
      <c r="H22" s="3">
        <v>0</v>
      </c>
      <c r="I22" s="3">
        <f t="shared" si="2"/>
        <v>0</v>
      </c>
      <c r="J22" s="3">
        <v>1500</v>
      </c>
      <c r="K22" s="3">
        <f t="shared" si="1"/>
        <v>1500</v>
      </c>
    </row>
    <row r="23" spans="3:12" x14ac:dyDescent="0.25">
      <c r="F23" t="s">
        <v>21</v>
      </c>
      <c r="G23" s="3">
        <v>2945</v>
      </c>
      <c r="H23" s="3">
        <v>750</v>
      </c>
      <c r="I23" s="3">
        <f t="shared" si="2"/>
        <v>3695</v>
      </c>
      <c r="J23" s="3">
        <v>3800</v>
      </c>
      <c r="K23" s="3">
        <f t="shared" si="1"/>
        <v>105</v>
      </c>
    </row>
    <row r="24" spans="3:12" x14ac:dyDescent="0.25">
      <c r="F24" t="s">
        <v>22</v>
      </c>
      <c r="G24" s="2">
        <v>290</v>
      </c>
      <c r="H24" s="2">
        <v>0</v>
      </c>
      <c r="I24" s="2">
        <f t="shared" si="2"/>
        <v>290</v>
      </c>
      <c r="J24" s="2">
        <v>2000</v>
      </c>
      <c r="K24" s="2">
        <f t="shared" si="1"/>
        <v>1710</v>
      </c>
    </row>
    <row r="25" spans="3:12" x14ac:dyDescent="0.25">
      <c r="E25" t="s">
        <v>23</v>
      </c>
      <c r="G25" s="3">
        <f>SUM(G22:G24)</f>
        <v>3235</v>
      </c>
      <c r="H25" s="3">
        <f t="shared" ref="H25:J25" si="5">SUM(H22:H24)</f>
        <v>750</v>
      </c>
      <c r="I25" s="3">
        <f t="shared" si="5"/>
        <v>3985</v>
      </c>
      <c r="J25" s="3">
        <f t="shared" si="5"/>
        <v>7300</v>
      </c>
      <c r="K25" s="3">
        <f t="shared" si="1"/>
        <v>3315</v>
      </c>
    </row>
    <row r="26" spans="3:12" x14ac:dyDescent="0.25">
      <c r="E26" t="s">
        <v>24</v>
      </c>
      <c r="G26" s="3">
        <v>0</v>
      </c>
      <c r="H26" s="3">
        <v>0</v>
      </c>
      <c r="I26" s="3">
        <f t="shared" si="2"/>
        <v>0</v>
      </c>
      <c r="J26" s="3">
        <v>100</v>
      </c>
      <c r="K26" s="3">
        <f t="shared" si="1"/>
        <v>100</v>
      </c>
    </row>
    <row r="27" spans="3:12" x14ac:dyDescent="0.25">
      <c r="E27" t="s">
        <v>25</v>
      </c>
      <c r="G27" s="3">
        <v>83.05</v>
      </c>
      <c r="H27" s="3">
        <v>150</v>
      </c>
      <c r="I27" s="3">
        <f t="shared" si="2"/>
        <v>233.05</v>
      </c>
      <c r="J27" s="3">
        <v>250</v>
      </c>
      <c r="K27" s="3">
        <f t="shared" si="1"/>
        <v>16.949999999999989</v>
      </c>
    </row>
    <row r="28" spans="3:12" x14ac:dyDescent="0.25">
      <c r="E28" t="s">
        <v>26</v>
      </c>
      <c r="G28" s="2">
        <v>0</v>
      </c>
      <c r="H28" s="2">
        <v>0</v>
      </c>
      <c r="I28" s="2">
        <f t="shared" si="2"/>
        <v>0</v>
      </c>
      <c r="J28" s="2">
        <v>1300</v>
      </c>
      <c r="K28" s="2">
        <f t="shared" si="1"/>
        <v>1300</v>
      </c>
    </row>
    <row r="29" spans="3:12" x14ac:dyDescent="0.25">
      <c r="D29" t="s">
        <v>27</v>
      </c>
      <c r="G29" s="4">
        <f>SUM(G25:G28)</f>
        <v>3318.05</v>
      </c>
      <c r="H29" s="4">
        <f t="shared" ref="H29:J29" si="6">SUM(H25:H28)</f>
        <v>900</v>
      </c>
      <c r="I29" s="4">
        <f t="shared" si="6"/>
        <v>4218.05</v>
      </c>
      <c r="J29" s="4">
        <f t="shared" si="6"/>
        <v>8950</v>
      </c>
      <c r="K29" s="4">
        <f t="shared" si="1"/>
        <v>4731.95</v>
      </c>
    </row>
    <row r="30" spans="3:12" x14ac:dyDescent="0.25">
      <c r="D30" t="s">
        <v>28</v>
      </c>
      <c r="G30" s="3"/>
      <c r="H30" s="3"/>
      <c r="I30" s="3"/>
      <c r="J30" s="3"/>
      <c r="K30" s="3"/>
    </row>
    <row r="31" spans="3:12" x14ac:dyDescent="0.25">
      <c r="E31" t="s">
        <v>29</v>
      </c>
      <c r="G31" s="2">
        <v>501.75</v>
      </c>
      <c r="H31" s="2">
        <v>0</v>
      </c>
      <c r="I31" s="2">
        <f t="shared" si="2"/>
        <v>501.75</v>
      </c>
      <c r="J31" s="2">
        <v>600</v>
      </c>
      <c r="K31" s="2">
        <f t="shared" si="1"/>
        <v>98.25</v>
      </c>
    </row>
    <row r="32" spans="3:12" x14ac:dyDescent="0.25">
      <c r="D32" t="s">
        <v>30</v>
      </c>
      <c r="G32" s="4">
        <f>SUM(G31)</f>
        <v>501.75</v>
      </c>
      <c r="H32" s="4">
        <f t="shared" ref="H32:J32" si="7">SUM(H31)</f>
        <v>0</v>
      </c>
      <c r="I32" s="4">
        <f t="shared" si="7"/>
        <v>501.75</v>
      </c>
      <c r="J32" s="4">
        <f t="shared" si="7"/>
        <v>600</v>
      </c>
      <c r="K32" s="4">
        <f t="shared" si="1"/>
        <v>98.25</v>
      </c>
    </row>
    <row r="33" spans="4:11" x14ac:dyDescent="0.25">
      <c r="D33" t="s">
        <v>31</v>
      </c>
      <c r="G33" s="3"/>
      <c r="H33" s="3"/>
      <c r="I33" s="3"/>
      <c r="J33" s="3"/>
      <c r="K33" s="3"/>
    </row>
    <row r="34" spans="4:11" x14ac:dyDescent="0.25">
      <c r="E34" t="s">
        <v>32</v>
      </c>
      <c r="G34" s="3"/>
      <c r="H34" s="3"/>
      <c r="I34" s="3"/>
      <c r="J34" s="3"/>
      <c r="K34" s="3"/>
    </row>
    <row r="35" spans="4:11" x14ac:dyDescent="0.25">
      <c r="F35" t="s">
        <v>33</v>
      </c>
      <c r="G35" s="3">
        <v>0</v>
      </c>
      <c r="H35" s="3">
        <v>100</v>
      </c>
      <c r="I35" s="3">
        <f t="shared" si="2"/>
        <v>100</v>
      </c>
      <c r="J35" s="3">
        <v>100</v>
      </c>
      <c r="K35" s="3">
        <f t="shared" si="1"/>
        <v>0</v>
      </c>
    </row>
    <row r="36" spans="4:11" x14ac:dyDescent="0.25">
      <c r="F36" t="s">
        <v>34</v>
      </c>
      <c r="G36" s="3">
        <v>0</v>
      </c>
      <c r="H36" s="3">
        <v>100</v>
      </c>
      <c r="I36" s="3">
        <f t="shared" si="2"/>
        <v>100</v>
      </c>
      <c r="J36" s="3">
        <v>100</v>
      </c>
      <c r="K36" s="3">
        <f t="shared" si="1"/>
        <v>0</v>
      </c>
    </row>
    <row r="37" spans="4:11" x14ac:dyDescent="0.25">
      <c r="F37" t="s">
        <v>19</v>
      </c>
      <c r="G37" s="3">
        <v>385.75</v>
      </c>
      <c r="H37" s="3">
        <v>0</v>
      </c>
      <c r="I37" s="3">
        <f t="shared" si="2"/>
        <v>385.75</v>
      </c>
      <c r="J37" s="3">
        <v>380</v>
      </c>
      <c r="K37" s="3">
        <f t="shared" si="1"/>
        <v>-5.75</v>
      </c>
    </row>
    <row r="38" spans="4:11" x14ac:dyDescent="0.25">
      <c r="F38" t="s">
        <v>35</v>
      </c>
      <c r="G38" s="3">
        <v>0</v>
      </c>
      <c r="H38" s="3">
        <v>300</v>
      </c>
      <c r="I38" s="3">
        <f t="shared" si="2"/>
        <v>300</v>
      </c>
      <c r="J38" s="3">
        <v>300</v>
      </c>
      <c r="K38" s="3">
        <f t="shared" si="1"/>
        <v>0</v>
      </c>
    </row>
    <row r="39" spans="4:11" x14ac:dyDescent="0.25">
      <c r="F39" t="s">
        <v>36</v>
      </c>
      <c r="G39" s="3">
        <v>393.85</v>
      </c>
      <c r="H39" s="3">
        <v>0</v>
      </c>
      <c r="I39" s="3">
        <f t="shared" si="2"/>
        <v>393.85</v>
      </c>
      <c r="J39" s="3">
        <v>400</v>
      </c>
      <c r="K39" s="3">
        <f t="shared" si="1"/>
        <v>6.1499999999999773</v>
      </c>
    </row>
    <row r="40" spans="4:11" x14ac:dyDescent="0.25">
      <c r="F40" t="s">
        <v>37</v>
      </c>
      <c r="G40" s="3">
        <v>45.55</v>
      </c>
      <c r="H40" s="3">
        <v>0</v>
      </c>
      <c r="I40" s="3">
        <f t="shared" si="2"/>
        <v>45.55</v>
      </c>
      <c r="J40" s="3">
        <v>60</v>
      </c>
      <c r="K40" s="3">
        <f t="shared" si="1"/>
        <v>14.450000000000003</v>
      </c>
    </row>
    <row r="41" spans="4:11" x14ac:dyDescent="0.25">
      <c r="F41" t="s">
        <v>38</v>
      </c>
      <c r="G41" s="3">
        <v>490.68</v>
      </c>
      <c r="H41" s="3">
        <v>0</v>
      </c>
      <c r="I41" s="3">
        <f t="shared" si="2"/>
        <v>490.68</v>
      </c>
      <c r="J41" s="3">
        <v>500</v>
      </c>
      <c r="K41" s="3">
        <f t="shared" si="1"/>
        <v>9.3199999999999932</v>
      </c>
    </row>
    <row r="42" spans="4:11" x14ac:dyDescent="0.25">
      <c r="F42" t="s">
        <v>39</v>
      </c>
      <c r="G42" s="3">
        <v>16.43</v>
      </c>
      <c r="H42" s="3">
        <v>0</v>
      </c>
      <c r="I42" s="3">
        <f t="shared" si="2"/>
        <v>16.43</v>
      </c>
      <c r="J42" s="3">
        <v>60</v>
      </c>
      <c r="K42" s="3">
        <f t="shared" si="1"/>
        <v>43.57</v>
      </c>
    </row>
    <row r="43" spans="4:11" x14ac:dyDescent="0.25">
      <c r="F43" t="s">
        <v>40</v>
      </c>
      <c r="G43" s="3">
        <v>63.4</v>
      </c>
      <c r="H43" s="3">
        <v>0</v>
      </c>
      <c r="I43" s="3">
        <f t="shared" si="2"/>
        <v>63.4</v>
      </c>
      <c r="J43" s="3">
        <v>150</v>
      </c>
      <c r="K43" s="3">
        <f t="shared" si="1"/>
        <v>86.6</v>
      </c>
    </row>
    <row r="44" spans="4:11" x14ac:dyDescent="0.25">
      <c r="F44" t="s">
        <v>41</v>
      </c>
      <c r="G44" s="3">
        <v>541.37</v>
      </c>
      <c r="H44" s="3">
        <v>0</v>
      </c>
      <c r="I44" s="3">
        <f t="shared" si="2"/>
        <v>541.37</v>
      </c>
      <c r="J44" s="3">
        <v>950</v>
      </c>
      <c r="K44" s="3">
        <f t="shared" si="1"/>
        <v>408.63</v>
      </c>
    </row>
    <row r="45" spans="4:11" x14ac:dyDescent="0.25">
      <c r="F45" t="s">
        <v>42</v>
      </c>
      <c r="G45" s="2">
        <v>0</v>
      </c>
      <c r="H45" s="2">
        <v>200</v>
      </c>
      <c r="I45" s="2">
        <f t="shared" si="2"/>
        <v>200</v>
      </c>
      <c r="J45" s="2">
        <v>200</v>
      </c>
      <c r="K45" s="2">
        <f t="shared" si="1"/>
        <v>0</v>
      </c>
    </row>
    <row r="46" spans="4:11" x14ac:dyDescent="0.25">
      <c r="E46" t="s">
        <v>43</v>
      </c>
      <c r="G46" s="3">
        <f>SUM(G35:G45)</f>
        <v>1937.0300000000002</v>
      </c>
      <c r="H46" s="3">
        <f t="shared" ref="H46:J46" si="8">SUM(H35:H45)</f>
        <v>700</v>
      </c>
      <c r="I46" s="3">
        <f t="shared" si="8"/>
        <v>2637.03</v>
      </c>
      <c r="J46" s="3">
        <f t="shared" si="8"/>
        <v>3200</v>
      </c>
      <c r="K46" s="3">
        <f t="shared" si="1"/>
        <v>562.9699999999998</v>
      </c>
    </row>
    <row r="47" spans="4:11" x14ac:dyDescent="0.25">
      <c r="E47" t="s">
        <v>44</v>
      </c>
      <c r="G47" s="3">
        <v>79.39</v>
      </c>
      <c r="H47" s="3">
        <v>0</v>
      </c>
      <c r="I47" s="3">
        <f t="shared" si="2"/>
        <v>79.39</v>
      </c>
      <c r="J47" s="3">
        <v>79.39</v>
      </c>
      <c r="K47" s="3">
        <f t="shared" si="1"/>
        <v>0</v>
      </c>
    </row>
    <row r="48" spans="4:11" x14ac:dyDescent="0.25">
      <c r="E48" t="s">
        <v>45</v>
      </c>
      <c r="G48" s="3">
        <v>0</v>
      </c>
      <c r="H48" s="3">
        <v>750</v>
      </c>
      <c r="I48" s="3">
        <f t="shared" si="2"/>
        <v>750</v>
      </c>
      <c r="J48" s="3">
        <v>750</v>
      </c>
      <c r="K48" s="3">
        <f t="shared" si="1"/>
        <v>0</v>
      </c>
    </row>
    <row r="49" spans="3:12" x14ac:dyDescent="0.25">
      <c r="E49" t="s">
        <v>46</v>
      </c>
      <c r="G49" s="3">
        <v>83.01</v>
      </c>
      <c r="H49" s="3">
        <v>0</v>
      </c>
      <c r="I49" s="3">
        <f t="shared" si="2"/>
        <v>83.01</v>
      </c>
      <c r="J49" s="3">
        <v>83.01</v>
      </c>
      <c r="K49" s="3">
        <f t="shared" si="1"/>
        <v>0</v>
      </c>
    </row>
    <row r="50" spans="3:12" x14ac:dyDescent="0.25">
      <c r="E50" t="s">
        <v>47</v>
      </c>
      <c r="G50" s="3">
        <v>467.88</v>
      </c>
      <c r="H50" s="3">
        <v>0</v>
      </c>
      <c r="I50" s="3">
        <f t="shared" si="2"/>
        <v>467.88</v>
      </c>
      <c r="J50" s="3">
        <v>467.88</v>
      </c>
      <c r="K50" s="3">
        <f t="shared" si="1"/>
        <v>0</v>
      </c>
    </row>
    <row r="51" spans="3:12" x14ac:dyDescent="0.25">
      <c r="E51" t="s">
        <v>48</v>
      </c>
      <c r="G51" s="3">
        <v>500</v>
      </c>
      <c r="H51" s="3">
        <v>0</v>
      </c>
      <c r="I51" s="3">
        <f t="shared" si="2"/>
        <v>500</v>
      </c>
      <c r="J51" s="3">
        <v>500</v>
      </c>
      <c r="K51" s="3">
        <f t="shared" si="1"/>
        <v>0</v>
      </c>
    </row>
    <row r="52" spans="3:12" x14ac:dyDescent="0.25">
      <c r="E52" t="s">
        <v>49</v>
      </c>
      <c r="G52" s="2">
        <v>0</v>
      </c>
      <c r="H52" s="2">
        <v>0</v>
      </c>
      <c r="I52" s="2">
        <f t="shared" si="2"/>
        <v>0</v>
      </c>
      <c r="J52" s="2">
        <v>2500</v>
      </c>
      <c r="K52" s="2">
        <f t="shared" si="1"/>
        <v>2500</v>
      </c>
    </row>
    <row r="53" spans="3:12" x14ac:dyDescent="0.25">
      <c r="D53" t="s">
        <v>50</v>
      </c>
      <c r="G53" s="4">
        <f>SUM(G46:G52)</f>
        <v>3067.3100000000004</v>
      </c>
      <c r="H53" s="4">
        <f t="shared" ref="H53:J53" si="9">SUM(H46:H52)</f>
        <v>1450</v>
      </c>
      <c r="I53" s="4">
        <f t="shared" si="9"/>
        <v>4517.3100000000004</v>
      </c>
      <c r="J53" s="4">
        <f t="shared" si="9"/>
        <v>7580.28</v>
      </c>
      <c r="K53" s="4">
        <f t="shared" si="1"/>
        <v>3062.9699999999993</v>
      </c>
    </row>
    <row r="54" spans="3:12" x14ac:dyDescent="0.25">
      <c r="D54" t="s">
        <v>51</v>
      </c>
      <c r="G54" s="3"/>
      <c r="H54" s="3"/>
      <c r="I54" s="3"/>
      <c r="J54" s="3"/>
      <c r="K54" s="3"/>
    </row>
    <row r="55" spans="3:12" x14ac:dyDescent="0.25">
      <c r="E55" t="s">
        <v>52</v>
      </c>
      <c r="G55" s="3">
        <v>360</v>
      </c>
      <c r="H55" s="3">
        <v>120</v>
      </c>
      <c r="I55" s="3">
        <f t="shared" si="2"/>
        <v>480</v>
      </c>
      <c r="J55" s="3">
        <v>480</v>
      </c>
      <c r="K55" s="3">
        <f t="shared" si="1"/>
        <v>0</v>
      </c>
      <c r="L55" t="s">
        <v>76</v>
      </c>
    </row>
    <row r="56" spans="3:12" x14ac:dyDescent="0.25">
      <c r="E56" t="s">
        <v>53</v>
      </c>
      <c r="G56" s="2">
        <v>1403.96</v>
      </c>
      <c r="H56" s="2">
        <v>450</v>
      </c>
      <c r="I56" s="2">
        <f t="shared" si="2"/>
        <v>1853.96</v>
      </c>
      <c r="J56" s="2">
        <v>1853.96</v>
      </c>
      <c r="K56" s="2">
        <f t="shared" si="1"/>
        <v>0</v>
      </c>
      <c r="L56" t="s">
        <v>77</v>
      </c>
    </row>
    <row r="57" spans="3:12" x14ac:dyDescent="0.25">
      <c r="D57" t="s">
        <v>54</v>
      </c>
      <c r="G57" s="4">
        <f>SUM(G55:G56)</f>
        <v>1763.96</v>
      </c>
      <c r="H57" s="4">
        <f t="shared" ref="H57:J57" si="10">SUM(H55:H56)</f>
        <v>570</v>
      </c>
      <c r="I57" s="4">
        <f t="shared" si="10"/>
        <v>2333.96</v>
      </c>
      <c r="J57" s="4">
        <f t="shared" si="10"/>
        <v>2333.96</v>
      </c>
      <c r="K57" s="4">
        <f t="shared" si="1"/>
        <v>0</v>
      </c>
    </row>
    <row r="58" spans="3:12" x14ac:dyDescent="0.25">
      <c r="C58" t="s">
        <v>55</v>
      </c>
      <c r="G58" s="4">
        <f>G57+G53+G32+G29</f>
        <v>8651.07</v>
      </c>
      <c r="H58" s="4">
        <f t="shared" ref="H58:J58" si="11">H57+H53+H32+H29</f>
        <v>2920</v>
      </c>
      <c r="I58" s="4">
        <f t="shared" si="11"/>
        <v>11571.07</v>
      </c>
      <c r="J58" s="4">
        <f t="shared" si="11"/>
        <v>19464.239999999998</v>
      </c>
      <c r="K58" s="4">
        <f t="shared" si="1"/>
        <v>7893.1699999999983</v>
      </c>
    </row>
    <row r="59" spans="3:12" x14ac:dyDescent="0.25">
      <c r="C59" t="s">
        <v>56</v>
      </c>
      <c r="G59" s="3"/>
      <c r="H59" s="3"/>
      <c r="I59" s="3"/>
      <c r="J59" s="3"/>
      <c r="K59" s="3">
        <f t="shared" si="1"/>
        <v>0</v>
      </c>
    </row>
    <row r="60" spans="3:12" x14ac:dyDescent="0.25">
      <c r="D60" t="s">
        <v>57</v>
      </c>
      <c r="G60" s="3">
        <v>0</v>
      </c>
      <c r="H60" s="3">
        <v>2000</v>
      </c>
      <c r="I60" s="3">
        <f t="shared" si="2"/>
        <v>2000</v>
      </c>
      <c r="J60" s="3">
        <v>2000</v>
      </c>
      <c r="K60" s="3">
        <f t="shared" si="1"/>
        <v>0</v>
      </c>
    </row>
    <row r="61" spans="3:12" x14ac:dyDescent="0.25">
      <c r="D61" t="s">
        <v>58</v>
      </c>
      <c r="G61" s="3">
        <v>0</v>
      </c>
      <c r="H61" s="3">
        <v>1000</v>
      </c>
      <c r="I61" s="3">
        <f t="shared" si="2"/>
        <v>1000</v>
      </c>
      <c r="J61" s="3">
        <v>1000</v>
      </c>
      <c r="K61" s="3">
        <f t="shared" si="1"/>
        <v>0</v>
      </c>
    </row>
    <row r="62" spans="3:12" x14ac:dyDescent="0.25">
      <c r="D62" t="s">
        <v>59</v>
      </c>
      <c r="G62" s="2">
        <v>1250</v>
      </c>
      <c r="H62" s="2">
        <v>0</v>
      </c>
      <c r="I62" s="2">
        <f t="shared" si="2"/>
        <v>1250</v>
      </c>
      <c r="J62" s="2">
        <v>1250</v>
      </c>
      <c r="K62" s="2">
        <f t="shared" si="1"/>
        <v>0</v>
      </c>
    </row>
    <row r="63" spans="3:12" x14ac:dyDescent="0.25">
      <c r="C63" t="s">
        <v>60</v>
      </c>
      <c r="G63" s="4">
        <f>SUM(G60:G62)</f>
        <v>1250</v>
      </c>
      <c r="H63" s="4">
        <f t="shared" ref="H63:J63" si="12">SUM(H60:H62)</f>
        <v>3000</v>
      </c>
      <c r="I63" s="4">
        <f t="shared" si="12"/>
        <v>4250</v>
      </c>
      <c r="J63" s="4">
        <f t="shared" si="12"/>
        <v>4250</v>
      </c>
      <c r="K63" s="4">
        <f t="shared" si="1"/>
        <v>0</v>
      </c>
    </row>
    <row r="64" spans="3:12" x14ac:dyDescent="0.25">
      <c r="C64" t="s">
        <v>61</v>
      </c>
      <c r="G64" s="3"/>
      <c r="H64" s="3"/>
      <c r="I64" s="3"/>
      <c r="J64" s="3"/>
      <c r="K64" s="3"/>
    </row>
    <row r="65" spans="1:11" x14ac:dyDescent="0.25">
      <c r="D65" t="s">
        <v>19</v>
      </c>
      <c r="G65" s="3">
        <v>0</v>
      </c>
      <c r="H65" s="3">
        <v>0</v>
      </c>
      <c r="I65" s="3">
        <f t="shared" si="2"/>
        <v>0</v>
      </c>
      <c r="J65" s="3">
        <v>350</v>
      </c>
      <c r="K65" s="3">
        <f t="shared" si="1"/>
        <v>350</v>
      </c>
    </row>
    <row r="66" spans="1:11" x14ac:dyDescent="0.25">
      <c r="D66" t="s">
        <v>62</v>
      </c>
      <c r="G66" s="3">
        <v>0</v>
      </c>
      <c r="H66" s="3">
        <v>200</v>
      </c>
      <c r="I66" s="3">
        <f t="shared" si="2"/>
        <v>200</v>
      </c>
      <c r="J66" s="3">
        <v>200</v>
      </c>
      <c r="K66" s="3">
        <f t="shared" si="1"/>
        <v>0</v>
      </c>
    </row>
    <row r="67" spans="1:11" x14ac:dyDescent="0.25">
      <c r="D67" t="s">
        <v>63</v>
      </c>
      <c r="G67" s="3">
        <v>0</v>
      </c>
      <c r="H67" s="3">
        <v>0</v>
      </c>
      <c r="I67" s="3">
        <f t="shared" si="2"/>
        <v>0</v>
      </c>
      <c r="J67" s="3">
        <v>150</v>
      </c>
      <c r="K67" s="3">
        <f t="shared" si="1"/>
        <v>150</v>
      </c>
    </row>
    <row r="68" spans="1:11" x14ac:dyDescent="0.25">
      <c r="D68" t="s">
        <v>64</v>
      </c>
      <c r="G68" s="3">
        <v>0</v>
      </c>
      <c r="H68" s="3">
        <v>100</v>
      </c>
      <c r="I68" s="3">
        <f t="shared" si="2"/>
        <v>100</v>
      </c>
      <c r="J68" s="3">
        <v>100</v>
      </c>
      <c r="K68" s="3">
        <f t="shared" si="1"/>
        <v>0</v>
      </c>
    </row>
    <row r="69" spans="1:11" x14ac:dyDescent="0.25">
      <c r="D69" t="s">
        <v>38</v>
      </c>
      <c r="G69" s="3">
        <v>26.83</v>
      </c>
      <c r="H69" s="3">
        <v>120</v>
      </c>
      <c r="I69" s="3">
        <f t="shared" si="2"/>
        <v>146.82999999999998</v>
      </c>
      <c r="J69" s="3">
        <v>150</v>
      </c>
      <c r="K69" s="3">
        <f t="shared" ref="K69:K73" si="13">J69-I69</f>
        <v>3.1700000000000159</v>
      </c>
    </row>
    <row r="70" spans="1:11" x14ac:dyDescent="0.25">
      <c r="D70" t="s">
        <v>65</v>
      </c>
      <c r="G70" s="3">
        <v>0</v>
      </c>
      <c r="H70" s="3">
        <v>50</v>
      </c>
      <c r="I70" s="3">
        <f t="shared" si="2"/>
        <v>50</v>
      </c>
      <c r="J70" s="3">
        <v>50</v>
      </c>
      <c r="K70" s="3">
        <f t="shared" si="13"/>
        <v>0</v>
      </c>
    </row>
    <row r="71" spans="1:11" x14ac:dyDescent="0.25">
      <c r="D71" t="s">
        <v>66</v>
      </c>
      <c r="G71" s="3">
        <v>0</v>
      </c>
      <c r="H71" s="3">
        <v>0</v>
      </c>
      <c r="I71" s="3">
        <f t="shared" si="2"/>
        <v>0</v>
      </c>
      <c r="J71" s="3">
        <v>500</v>
      </c>
      <c r="K71" s="3">
        <f t="shared" si="13"/>
        <v>500</v>
      </c>
    </row>
    <row r="72" spans="1:11" x14ac:dyDescent="0.25">
      <c r="D72" t="s">
        <v>10</v>
      </c>
      <c r="G72" s="3">
        <v>0</v>
      </c>
      <c r="H72" s="3">
        <v>300</v>
      </c>
      <c r="I72" s="3">
        <f t="shared" si="2"/>
        <v>300</v>
      </c>
      <c r="J72" s="3">
        <v>300</v>
      </c>
      <c r="K72" s="3">
        <f t="shared" si="13"/>
        <v>0</v>
      </c>
    </row>
    <row r="73" spans="1:11" x14ac:dyDescent="0.25">
      <c r="D73" t="s">
        <v>67</v>
      </c>
      <c r="G73" s="2">
        <v>0</v>
      </c>
      <c r="H73" s="2">
        <v>0</v>
      </c>
      <c r="I73" s="2">
        <f t="shared" si="2"/>
        <v>0</v>
      </c>
      <c r="J73" s="2">
        <v>1200</v>
      </c>
      <c r="K73" s="2">
        <f t="shared" si="13"/>
        <v>1200</v>
      </c>
    </row>
    <row r="74" spans="1:11" x14ac:dyDescent="0.25">
      <c r="C74" t="s">
        <v>68</v>
      </c>
      <c r="G74" s="4">
        <f>SUM(G65:G73)</f>
        <v>26.83</v>
      </c>
      <c r="H74" s="4">
        <f t="shared" ref="H74:K74" si="14">SUM(H65:H73)</f>
        <v>770</v>
      </c>
      <c r="I74" s="4">
        <f t="shared" si="14"/>
        <v>796.82999999999993</v>
      </c>
      <c r="J74" s="4">
        <f t="shared" si="14"/>
        <v>3000</v>
      </c>
      <c r="K74" s="4">
        <f t="shared" si="14"/>
        <v>2203.17</v>
      </c>
    </row>
    <row r="75" spans="1:11" x14ac:dyDescent="0.25">
      <c r="C75" t="s">
        <v>69</v>
      </c>
      <c r="G75" s="4">
        <v>0</v>
      </c>
      <c r="H75" s="4">
        <v>0</v>
      </c>
      <c r="I75" s="4">
        <f t="shared" ref="I75" si="15">SUM(G75:H75)</f>
        <v>0</v>
      </c>
      <c r="J75" s="4">
        <v>9273.5</v>
      </c>
      <c r="K75" s="4"/>
    </row>
    <row r="76" spans="1:11" x14ac:dyDescent="0.25">
      <c r="B76" t="s">
        <v>70</v>
      </c>
      <c r="G76" s="4">
        <f>G75+G74+G63+G58+G18</f>
        <v>13132.82</v>
      </c>
      <c r="H76" s="4">
        <f t="shared" ref="H76:K76" si="16">H75+H74+H63+H58+H18</f>
        <v>8825</v>
      </c>
      <c r="I76" s="4">
        <f t="shared" si="16"/>
        <v>21957.82</v>
      </c>
      <c r="J76" s="4">
        <f t="shared" si="16"/>
        <v>42000</v>
      </c>
      <c r="K76" s="4">
        <f t="shared" si="16"/>
        <v>10768.679999999998</v>
      </c>
    </row>
    <row r="77" spans="1:11" ht="15.75" thickBot="1" x14ac:dyDescent="0.3">
      <c r="A77" t="s">
        <v>71</v>
      </c>
      <c r="G77" s="6">
        <f>G5-G76</f>
        <v>28867.18</v>
      </c>
      <c r="H77" s="6">
        <f t="shared" ref="H77:K77" si="17">H5-H76</f>
        <v>-8825</v>
      </c>
      <c r="I77" s="6">
        <f t="shared" si="17"/>
        <v>20042.18</v>
      </c>
      <c r="J77" s="6">
        <f t="shared" si="17"/>
        <v>0</v>
      </c>
      <c r="K77" s="6">
        <f t="shared" si="17"/>
        <v>-10768.679999999998</v>
      </c>
    </row>
    <row r="78" spans="1:11" ht="15.75" thickTop="1" x14ac:dyDescent="0.25"/>
  </sheetData>
  <pageMargins left="0.7" right="0.7" top="0.75" bottom="0.75" header="0.3" footer="0.3"/>
  <pageSetup scale="82" fitToHeight="2" orientation="landscape" horizontalDpi="0" verticalDpi="0" r:id="rId1"/>
  <headerFooter>
    <oddHeader>&amp;CTarzana NC
Estimated Expenses FY 7/1/18-6/30/19
As of 3/31/19</oddHeader>
    <oddFooter>&amp;L&amp;D, &amp;T,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</dc:creator>
  <cp:lastModifiedBy>Leonard J. Shaffer</cp:lastModifiedBy>
  <cp:lastPrinted>2019-04-10T04:11:01Z</cp:lastPrinted>
  <dcterms:created xsi:type="dcterms:W3CDTF">2019-04-10T01:59:35Z</dcterms:created>
  <dcterms:modified xsi:type="dcterms:W3CDTF">2019-04-22T00:49:27Z</dcterms:modified>
</cp:coreProperties>
</file>